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herrie.Potter\OneDrive - Georgia Department of Community Affairs (1)\Documents\2023Websitedrafts\"/>
    </mc:Choice>
  </mc:AlternateContent>
  <xr:revisionPtr revIDLastSave="0" documentId="13_ncr:1_{1FFB97A8-538A-4CC5-A101-476D4877FA04}" xr6:coauthVersionLast="47" xr6:coauthVersionMax="47" xr10:uidLastSave="{00000000-0000-0000-0000-000000000000}"/>
  <workbookProtection workbookAlgorithmName="SHA-512" workbookHashValue="1rqIpK+jRb4JMHbGMRKhgPxq2p7morlhraa5AiN/D1WryxayDpX1G+Pp1vAxFOwaWruyuDdFql2cO5tLvaxYPw==" workbookSaltValue="UNDxqddlhbeYo4FleNlpGQ==" workbookSpinCount="100000" lockStructure="1"/>
  <bookViews>
    <workbookView xWindow="-28920" yWindow="-1425" windowWidth="29040" windowHeight="17640" activeTab="1" xr2:uid="{00000000-000D-0000-FFFF-FFFF00000000}"/>
  </bookViews>
  <sheets>
    <sheet name="2023_Instructions" sheetId="2" r:id="rId1"/>
    <sheet name="2023_Summary" sheetId="3" r:id="rId2"/>
    <sheet name="2023_Land Imprv_onsite" sheetId="4" r:id="rId3"/>
    <sheet name="2023_Res Struct_Rehab" sheetId="5" r:id="rId4"/>
    <sheet name="2023_Access Struct_Rehab" sheetId="8" r:id="rId5"/>
  </sheets>
  <definedNames>
    <definedName name="_xlnm.Print_Area" localSheetId="4">'2023_Access Struct_Rehab'!$A$1:$I$274</definedName>
    <definedName name="_xlnm.Print_Area" localSheetId="0">'2023_Instructions'!$A$1:$B$37</definedName>
    <definedName name="_xlnm.Print_Area" localSheetId="2">'2023_Land Imprv_onsite'!$A$1:$I$80</definedName>
    <definedName name="_xlnm.Print_Area" localSheetId="3">'2023_Res Struct_Rehab'!$A$1:$I$274</definedName>
    <definedName name="_xlnm.Print_Area" localSheetId="1">'2023_Summary'!$A$1:$L$32</definedName>
    <definedName name="_xlnm.Print_Titles" localSheetId="4">'2023_Access Struct_Rehab'!$1:$1</definedName>
    <definedName name="_xlnm.Print_Titles" localSheetId="2">'2023_Land Imprv_onsite'!$1:$1</definedName>
    <definedName name="_xlnm.Print_Titles" localSheetId="3">'2023_Res Struct_Rehab'!$1:$1</definedName>
    <definedName name="_xlnm.Print_Titles" localSheetId="1">'2023_Summary'!$1:$1</definedName>
  </definedNames>
  <calcPr calcId="191028"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5" l="1"/>
  <c r="G5" i="8"/>
  <c r="G4" i="8"/>
  <c r="G5" i="4"/>
  <c r="G4" i="4"/>
  <c r="I23" i="5"/>
  <c r="I15" i="5"/>
  <c r="K11" i="3" l="1"/>
  <c r="I273" i="8" l="1"/>
  <c r="H272" i="8"/>
  <c r="F272" i="8"/>
  <c r="I271" i="8"/>
  <c r="I270" i="8"/>
  <c r="I269" i="8"/>
  <c r="I268" i="8"/>
  <c r="I267" i="8"/>
  <c r="I266" i="8"/>
  <c r="I265" i="8"/>
  <c r="H264" i="8"/>
  <c r="F264" i="8"/>
  <c r="I263" i="8"/>
  <c r="I262" i="8"/>
  <c r="I261" i="8"/>
  <c r="I260" i="8"/>
  <c r="H259" i="8"/>
  <c r="F259" i="8"/>
  <c r="I255" i="8"/>
  <c r="H254" i="8"/>
  <c r="F254" i="8"/>
  <c r="I253" i="8"/>
  <c r="H252" i="8"/>
  <c r="F252" i="8"/>
  <c r="I251" i="8"/>
  <c r="I250" i="8"/>
  <c r="H249" i="8"/>
  <c r="F249" i="8"/>
  <c r="I248" i="8"/>
  <c r="H247" i="8"/>
  <c r="I247" i="8" s="1"/>
  <c r="F247" i="8"/>
  <c r="F239" i="8" s="1"/>
  <c r="I246" i="8"/>
  <c r="I245" i="8"/>
  <c r="I244" i="8"/>
  <c r="I243" i="8"/>
  <c r="I242" i="8"/>
  <c r="I241" i="8"/>
  <c r="I240" i="8"/>
  <c r="I238" i="8"/>
  <c r="H237" i="8"/>
  <c r="F237" i="8"/>
  <c r="I236" i="8"/>
  <c r="I235" i="8"/>
  <c r="H234" i="8"/>
  <c r="F234" i="8"/>
  <c r="I233" i="8"/>
  <c r="I232" i="8"/>
  <c r="I231" i="8"/>
  <c r="I230" i="8"/>
  <c r="H229" i="8"/>
  <c r="F229" i="8"/>
  <c r="I228" i="8"/>
  <c r="H227" i="8"/>
  <c r="F227" i="8"/>
  <c r="I226" i="8"/>
  <c r="I225" i="8"/>
  <c r="I224" i="8"/>
  <c r="I223" i="8"/>
  <c r="I222" i="8"/>
  <c r="I221" i="8"/>
  <c r="I220" i="8"/>
  <c r="I219" i="8"/>
  <c r="I218" i="8"/>
  <c r="I217" i="8"/>
  <c r="I216" i="8"/>
  <c r="I215" i="8"/>
  <c r="H214" i="8"/>
  <c r="F214" i="8"/>
  <c r="I210" i="8"/>
  <c r="H209" i="8"/>
  <c r="F209" i="8"/>
  <c r="I208" i="8"/>
  <c r="I207" i="8"/>
  <c r="H206" i="8"/>
  <c r="F206" i="8"/>
  <c r="I203" i="8"/>
  <c r="H202" i="8"/>
  <c r="F202" i="8"/>
  <c r="I201" i="8"/>
  <c r="I200" i="8"/>
  <c r="I199" i="8"/>
  <c r="H198" i="8"/>
  <c r="F198" i="8"/>
  <c r="I197" i="8"/>
  <c r="I196" i="8"/>
  <c r="I195" i="8"/>
  <c r="I194" i="8"/>
  <c r="I193" i="8"/>
  <c r="I192" i="8"/>
  <c r="H191" i="8"/>
  <c r="F191" i="8"/>
  <c r="I187" i="8"/>
  <c r="H186" i="8"/>
  <c r="H183" i="8" s="1"/>
  <c r="F186" i="8"/>
  <c r="I185" i="8"/>
  <c r="I184" i="8"/>
  <c r="F183" i="8"/>
  <c r="I181" i="8"/>
  <c r="H180" i="8"/>
  <c r="F180" i="8"/>
  <c r="I180" i="8" s="1"/>
  <c r="I179" i="8"/>
  <c r="I178" i="8"/>
  <c r="I177" i="8"/>
  <c r="I176" i="8"/>
  <c r="I175" i="8"/>
  <c r="I174" i="8"/>
  <c r="I173" i="8"/>
  <c r="H172" i="8"/>
  <c r="F172" i="8"/>
  <c r="I171" i="8"/>
  <c r="I170" i="8"/>
  <c r="I169" i="8"/>
  <c r="H168" i="8"/>
  <c r="F168" i="8"/>
  <c r="I167" i="8"/>
  <c r="I166" i="8"/>
  <c r="I165" i="8"/>
  <c r="I164" i="8"/>
  <c r="I163" i="8"/>
  <c r="I162" i="8"/>
  <c r="I161" i="8"/>
  <c r="H160" i="8"/>
  <c r="F160" i="8"/>
  <c r="I157" i="8"/>
  <c r="H156" i="8"/>
  <c r="F156" i="8"/>
  <c r="I155" i="8"/>
  <c r="I154" i="8"/>
  <c r="I153" i="8"/>
  <c r="I152" i="8"/>
  <c r="I151" i="8"/>
  <c r="I150" i="8"/>
  <c r="I149" i="8"/>
  <c r="I148" i="8"/>
  <c r="H147" i="8"/>
  <c r="F147" i="8"/>
  <c r="F146" i="8" s="1"/>
  <c r="I144" i="8"/>
  <c r="H143" i="8"/>
  <c r="F143" i="8"/>
  <c r="I142" i="8"/>
  <c r="I141" i="8"/>
  <c r="I140" i="8"/>
  <c r="I139" i="8"/>
  <c r="I138" i="8"/>
  <c r="I137" i="8"/>
  <c r="H136" i="8"/>
  <c r="F136" i="8"/>
  <c r="I135" i="8"/>
  <c r="I134" i="8"/>
  <c r="I133" i="8"/>
  <c r="I132" i="8"/>
  <c r="I131" i="8"/>
  <c r="I130" i="8"/>
  <c r="H129" i="8"/>
  <c r="F129" i="8"/>
  <c r="I127" i="8"/>
  <c r="I126" i="8"/>
  <c r="I125" i="8"/>
  <c r="H124" i="8"/>
  <c r="F124" i="8"/>
  <c r="I123" i="8"/>
  <c r="I122" i="8"/>
  <c r="I121" i="8"/>
  <c r="I120" i="8"/>
  <c r="H119" i="8"/>
  <c r="F119" i="8"/>
  <c r="I118" i="8"/>
  <c r="I117" i="8"/>
  <c r="I116" i="8"/>
  <c r="H115" i="8"/>
  <c r="F115" i="8"/>
  <c r="I114" i="8"/>
  <c r="I113" i="8"/>
  <c r="I112" i="8"/>
  <c r="H111" i="8"/>
  <c r="F111" i="8"/>
  <c r="I110" i="8"/>
  <c r="I109" i="8"/>
  <c r="I108" i="8"/>
  <c r="I107" i="8"/>
  <c r="H106" i="8"/>
  <c r="F106" i="8"/>
  <c r="I105" i="8"/>
  <c r="I104" i="8"/>
  <c r="I103" i="8"/>
  <c r="I102" i="8"/>
  <c r="H101" i="8"/>
  <c r="F101" i="8"/>
  <c r="I100" i="8"/>
  <c r="I99" i="8"/>
  <c r="I98" i="8"/>
  <c r="H97" i="8"/>
  <c r="F97" i="8"/>
  <c r="I94" i="8"/>
  <c r="H93" i="8"/>
  <c r="I93" i="8" s="1"/>
  <c r="F93" i="8"/>
  <c r="I92" i="8"/>
  <c r="I91" i="8"/>
  <c r="I90" i="8"/>
  <c r="H89" i="8"/>
  <c r="F89" i="8"/>
  <c r="I88" i="8"/>
  <c r="I87" i="8"/>
  <c r="I86" i="8"/>
  <c r="H85" i="8"/>
  <c r="F85" i="8"/>
  <c r="I84" i="8"/>
  <c r="I83" i="8"/>
  <c r="I82" i="8"/>
  <c r="I81" i="8"/>
  <c r="I80" i="8"/>
  <c r="H79" i="8"/>
  <c r="F79" i="8"/>
  <c r="I76" i="8"/>
  <c r="H75" i="8"/>
  <c r="F75" i="8"/>
  <c r="I74" i="8"/>
  <c r="I73" i="8"/>
  <c r="I72" i="8"/>
  <c r="I71" i="8"/>
  <c r="I70" i="8"/>
  <c r="H69" i="8"/>
  <c r="F69" i="8"/>
  <c r="I68" i="8"/>
  <c r="I67" i="8"/>
  <c r="H66" i="8"/>
  <c r="F66" i="8"/>
  <c r="I65" i="8"/>
  <c r="I64" i="8"/>
  <c r="I63" i="8"/>
  <c r="I62" i="8"/>
  <c r="H61" i="8"/>
  <c r="F61" i="8"/>
  <c r="I60" i="8"/>
  <c r="I59" i="8"/>
  <c r="H58" i="8"/>
  <c r="F58" i="8"/>
  <c r="I55" i="8"/>
  <c r="H54" i="8"/>
  <c r="F54" i="8"/>
  <c r="I53" i="8"/>
  <c r="I52" i="8"/>
  <c r="I51" i="8"/>
  <c r="I50" i="8"/>
  <c r="I49" i="8"/>
  <c r="H48" i="8"/>
  <c r="F48" i="8"/>
  <c r="I47" i="8"/>
  <c r="I46" i="8"/>
  <c r="I45" i="8"/>
  <c r="I44" i="8"/>
  <c r="I43" i="8"/>
  <c r="I42" i="8"/>
  <c r="I41" i="8"/>
  <c r="I40" i="8"/>
  <c r="I39" i="8"/>
  <c r="H38" i="8"/>
  <c r="F38" i="8"/>
  <c r="I35" i="8"/>
  <c r="H34" i="8"/>
  <c r="F34" i="8"/>
  <c r="I34" i="8" s="1"/>
  <c r="I33" i="8"/>
  <c r="I32" i="8"/>
  <c r="I31" i="8"/>
  <c r="I30" i="8"/>
  <c r="H29" i="8"/>
  <c r="F29" i="8"/>
  <c r="I26" i="8"/>
  <c r="H25" i="8"/>
  <c r="F25" i="8"/>
  <c r="I24" i="8"/>
  <c r="I23" i="8"/>
  <c r="I22" i="8"/>
  <c r="H21" i="8"/>
  <c r="F21" i="8"/>
  <c r="I18" i="8"/>
  <c r="H17" i="8"/>
  <c r="F17" i="8"/>
  <c r="I16" i="8"/>
  <c r="I15" i="8"/>
  <c r="I14" i="8"/>
  <c r="H13" i="8"/>
  <c r="F13" i="8"/>
  <c r="I5" i="8"/>
  <c r="E5" i="8"/>
  <c r="C5" i="8"/>
  <c r="I4" i="8"/>
  <c r="E4" i="8"/>
  <c r="C4" i="8"/>
  <c r="I252" i="8" l="1"/>
  <c r="I237" i="8"/>
  <c r="I229" i="8"/>
  <c r="I209" i="8"/>
  <c r="I97" i="8"/>
  <c r="I69" i="8"/>
  <c r="I61" i="8"/>
  <c r="I54" i="8"/>
  <c r="H28" i="8"/>
  <c r="H20" i="8"/>
  <c r="I272" i="8"/>
  <c r="H258" i="8"/>
  <c r="H257" i="8" s="1"/>
  <c r="I264" i="8"/>
  <c r="I259" i="8"/>
  <c r="I254" i="8"/>
  <c r="I249" i="8"/>
  <c r="I234" i="8"/>
  <c r="H213" i="8"/>
  <c r="I214" i="8"/>
  <c r="H205" i="8"/>
  <c r="I202" i="8"/>
  <c r="I206" i="8"/>
  <c r="H190" i="8"/>
  <c r="H189" i="8" s="1"/>
  <c r="I198" i="8"/>
  <c r="I183" i="8"/>
  <c r="I186" i="8"/>
  <c r="I172" i="8"/>
  <c r="I168" i="8"/>
  <c r="H159" i="8"/>
  <c r="I160" i="8"/>
  <c r="H146" i="8"/>
  <c r="I146" i="8" s="1"/>
  <c r="I156" i="8"/>
  <c r="I136" i="8"/>
  <c r="H128" i="8"/>
  <c r="H96" i="8" s="1"/>
  <c r="I124" i="8"/>
  <c r="I119" i="8"/>
  <c r="I115" i="8"/>
  <c r="I111" i="8"/>
  <c r="I106" i="8"/>
  <c r="I101" i="8"/>
  <c r="I89" i="8"/>
  <c r="I85" i="8"/>
  <c r="H78" i="8"/>
  <c r="I79" i="8"/>
  <c r="I75" i="8"/>
  <c r="I66" i="8"/>
  <c r="H57" i="8"/>
  <c r="I58" i="8"/>
  <c r="I48" i="8"/>
  <c r="H37" i="8"/>
  <c r="I38" i="8"/>
  <c r="I25" i="8"/>
  <c r="I21" i="8"/>
  <c r="I17" i="8"/>
  <c r="H12" i="8"/>
  <c r="F258" i="8"/>
  <c r="F257" i="8" s="1"/>
  <c r="F213" i="8"/>
  <c r="F205" i="8"/>
  <c r="F190" i="8"/>
  <c r="I191" i="8"/>
  <c r="I147" i="8"/>
  <c r="I143" i="8"/>
  <c r="F128" i="8"/>
  <c r="I129" i="8"/>
  <c r="F57" i="8"/>
  <c r="F28" i="8"/>
  <c r="F20" i="8"/>
  <c r="I13" i="8"/>
  <c r="I29" i="8"/>
  <c r="I227" i="8"/>
  <c r="F12" i="8"/>
  <c r="F37" i="8"/>
  <c r="F159" i="8"/>
  <c r="H239" i="8"/>
  <c r="F78" i="8"/>
  <c r="H259" i="5"/>
  <c r="H264" i="5"/>
  <c r="I20" i="8" l="1"/>
  <c r="I28" i="8"/>
  <c r="I78" i="8"/>
  <c r="H258" i="5"/>
  <c r="I213" i="8"/>
  <c r="H212" i="8"/>
  <c r="H8" i="8" s="1"/>
  <c r="I205" i="8"/>
  <c r="I190" i="8"/>
  <c r="I159" i="8"/>
  <c r="I128" i="8"/>
  <c r="I57" i="8"/>
  <c r="I37" i="8"/>
  <c r="I258" i="8"/>
  <c r="I257" i="8"/>
  <c r="F212" i="8"/>
  <c r="F189" i="8"/>
  <c r="I189" i="8" s="1"/>
  <c r="F96" i="8"/>
  <c r="I96" i="8" s="1"/>
  <c r="I12" i="8"/>
  <c r="I239" i="8"/>
  <c r="I273" i="5"/>
  <c r="H272" i="5"/>
  <c r="F272" i="5"/>
  <c r="I271" i="5"/>
  <c r="I270" i="5"/>
  <c r="I269" i="5"/>
  <c r="I268" i="5"/>
  <c r="I267" i="5"/>
  <c r="I266" i="5"/>
  <c r="I265" i="5"/>
  <c r="F264" i="5"/>
  <c r="I263" i="5"/>
  <c r="I262" i="5"/>
  <c r="I261" i="5"/>
  <c r="I260" i="5"/>
  <c r="F259" i="5"/>
  <c r="I255" i="5"/>
  <c r="H254" i="5"/>
  <c r="F254" i="5"/>
  <c r="I253" i="5"/>
  <c r="H252" i="5"/>
  <c r="F252" i="5"/>
  <c r="I251" i="5"/>
  <c r="I250" i="5"/>
  <c r="H249" i="5"/>
  <c r="F249" i="5"/>
  <c r="I248" i="5"/>
  <c r="H247" i="5"/>
  <c r="H239" i="5" s="1"/>
  <c r="F247" i="5"/>
  <c r="I246" i="5"/>
  <c r="I245" i="5"/>
  <c r="I244" i="5"/>
  <c r="I243" i="5"/>
  <c r="I242" i="5"/>
  <c r="I241" i="5"/>
  <c r="I240" i="5"/>
  <c r="I238" i="5"/>
  <c r="H237" i="5"/>
  <c r="F237" i="5"/>
  <c r="I236" i="5"/>
  <c r="I235" i="5"/>
  <c r="H234" i="5"/>
  <c r="F234" i="5"/>
  <c r="I233" i="5"/>
  <c r="I232" i="5"/>
  <c r="I231" i="5"/>
  <c r="I230" i="5"/>
  <c r="H229" i="5"/>
  <c r="F229" i="5"/>
  <c r="I228" i="5"/>
  <c r="H227" i="5"/>
  <c r="F227" i="5"/>
  <c r="I226" i="5"/>
  <c r="I225" i="5"/>
  <c r="I224" i="5"/>
  <c r="I223" i="5"/>
  <c r="I222" i="5"/>
  <c r="I221" i="5"/>
  <c r="I220" i="5"/>
  <c r="I219" i="5"/>
  <c r="I218" i="5"/>
  <c r="I217" i="5"/>
  <c r="I216" i="5"/>
  <c r="I215" i="5"/>
  <c r="H214" i="5"/>
  <c r="F214" i="5"/>
  <c r="I210" i="5"/>
  <c r="H209" i="5"/>
  <c r="F209" i="5"/>
  <c r="I208" i="5"/>
  <c r="I207" i="5"/>
  <c r="H206" i="5"/>
  <c r="F206" i="5"/>
  <c r="I203" i="5"/>
  <c r="H202" i="5"/>
  <c r="F202" i="5"/>
  <c r="I201" i="5"/>
  <c r="I200" i="5"/>
  <c r="I199" i="5"/>
  <c r="H198" i="5"/>
  <c r="F198" i="5"/>
  <c r="I197" i="5"/>
  <c r="I196" i="5"/>
  <c r="I195" i="5"/>
  <c r="I194" i="5"/>
  <c r="I193" i="5"/>
  <c r="I192" i="5"/>
  <c r="H191" i="5"/>
  <c r="H190" i="5" s="1"/>
  <c r="F191" i="5"/>
  <c r="I187" i="5"/>
  <c r="H186" i="5"/>
  <c r="H183" i="5" s="1"/>
  <c r="F186" i="5"/>
  <c r="I185" i="5"/>
  <c r="I184" i="5"/>
  <c r="I181" i="5"/>
  <c r="H180" i="5"/>
  <c r="F180" i="5"/>
  <c r="I179" i="5"/>
  <c r="I178" i="5"/>
  <c r="I177" i="5"/>
  <c r="I176" i="5"/>
  <c r="I175" i="5"/>
  <c r="I174" i="5"/>
  <c r="I173" i="5"/>
  <c r="H172" i="5"/>
  <c r="F172" i="5"/>
  <c r="I171" i="5"/>
  <c r="I170" i="5"/>
  <c r="I169" i="5"/>
  <c r="H168" i="5"/>
  <c r="F168" i="5"/>
  <c r="I167" i="5"/>
  <c r="I166" i="5"/>
  <c r="I165" i="5"/>
  <c r="I164" i="5"/>
  <c r="I163" i="5"/>
  <c r="I162" i="5"/>
  <c r="I161" i="5"/>
  <c r="H160" i="5"/>
  <c r="F160" i="5"/>
  <c r="I157" i="5"/>
  <c r="H156" i="5"/>
  <c r="I156" i="5" s="1"/>
  <c r="F156" i="5"/>
  <c r="I155" i="5"/>
  <c r="I154" i="5"/>
  <c r="I153" i="5"/>
  <c r="I152" i="5"/>
  <c r="I151" i="5"/>
  <c r="I150" i="5"/>
  <c r="I149" i="5"/>
  <c r="I148" i="5"/>
  <c r="H147" i="5"/>
  <c r="F147" i="5"/>
  <c r="F146" i="5" s="1"/>
  <c r="I144" i="5"/>
  <c r="H143" i="5"/>
  <c r="F143" i="5"/>
  <c r="I142" i="5"/>
  <c r="I141" i="5"/>
  <c r="I140" i="5"/>
  <c r="I139" i="5"/>
  <c r="I138" i="5"/>
  <c r="I137" i="5"/>
  <c r="H136" i="5"/>
  <c r="F136" i="5"/>
  <c r="I135" i="5"/>
  <c r="I134" i="5"/>
  <c r="I133" i="5"/>
  <c r="I132" i="5"/>
  <c r="I131" i="5"/>
  <c r="I130" i="5"/>
  <c r="H129" i="5"/>
  <c r="H128" i="5" s="1"/>
  <c r="F129" i="5"/>
  <c r="I127" i="5"/>
  <c r="I126" i="5"/>
  <c r="I125" i="5"/>
  <c r="H124" i="5"/>
  <c r="F124" i="5"/>
  <c r="I123" i="5"/>
  <c r="I122" i="5"/>
  <c r="I121" i="5"/>
  <c r="I120" i="5"/>
  <c r="H119" i="5"/>
  <c r="F119" i="5"/>
  <c r="I118" i="5"/>
  <c r="I117" i="5"/>
  <c r="I116" i="5"/>
  <c r="H115" i="5"/>
  <c r="F115" i="5"/>
  <c r="I114" i="5"/>
  <c r="I113" i="5"/>
  <c r="I112" i="5"/>
  <c r="H111" i="5"/>
  <c r="F111" i="5"/>
  <c r="I110" i="5"/>
  <c r="I109" i="5"/>
  <c r="I108" i="5"/>
  <c r="I107" i="5"/>
  <c r="H106" i="5"/>
  <c r="F106" i="5"/>
  <c r="I105" i="5"/>
  <c r="I104" i="5"/>
  <c r="I103" i="5"/>
  <c r="I102" i="5"/>
  <c r="H101" i="5"/>
  <c r="F101" i="5"/>
  <c r="I100" i="5"/>
  <c r="I99" i="5"/>
  <c r="I98" i="5"/>
  <c r="H97" i="5"/>
  <c r="F97" i="5"/>
  <c r="I94" i="5"/>
  <c r="H93" i="5"/>
  <c r="F93" i="5"/>
  <c r="I92" i="5"/>
  <c r="I91" i="5"/>
  <c r="I90" i="5"/>
  <c r="H89" i="5"/>
  <c r="F89" i="5"/>
  <c r="I88" i="5"/>
  <c r="I87" i="5"/>
  <c r="I86" i="5"/>
  <c r="H85" i="5"/>
  <c r="F85" i="5"/>
  <c r="I84" i="5"/>
  <c r="I83" i="5"/>
  <c r="I82" i="5"/>
  <c r="I81" i="5"/>
  <c r="I80" i="5"/>
  <c r="H79" i="5"/>
  <c r="F79" i="5"/>
  <c r="I76" i="5"/>
  <c r="H75" i="5"/>
  <c r="F75" i="5"/>
  <c r="I74" i="5"/>
  <c r="I73" i="5"/>
  <c r="I72" i="5"/>
  <c r="I71" i="5"/>
  <c r="I70" i="5"/>
  <c r="H69" i="5"/>
  <c r="F69" i="5"/>
  <c r="I69" i="5" s="1"/>
  <c r="I68" i="5"/>
  <c r="I67" i="5"/>
  <c r="H66" i="5"/>
  <c r="F66" i="5"/>
  <c r="I65" i="5"/>
  <c r="I64" i="5"/>
  <c r="I63" i="5"/>
  <c r="I62" i="5"/>
  <c r="H61" i="5"/>
  <c r="F61" i="5"/>
  <c r="I60" i="5"/>
  <c r="I59" i="5"/>
  <c r="H58" i="5"/>
  <c r="F58" i="5"/>
  <c r="I55" i="5"/>
  <c r="H54" i="5"/>
  <c r="F54" i="5"/>
  <c r="I53" i="5"/>
  <c r="I52" i="5"/>
  <c r="I51" i="5"/>
  <c r="I50" i="5"/>
  <c r="I49" i="5"/>
  <c r="H48" i="5"/>
  <c r="F48" i="5"/>
  <c r="I48" i="5" s="1"/>
  <c r="I47" i="5"/>
  <c r="I46" i="5"/>
  <c r="I45" i="5"/>
  <c r="I44" i="5"/>
  <c r="I43" i="5"/>
  <c r="I42" i="5"/>
  <c r="I41" i="5"/>
  <c r="I40" i="5"/>
  <c r="I39" i="5"/>
  <c r="H38" i="5"/>
  <c r="F38" i="5"/>
  <c r="I35" i="5"/>
  <c r="H34" i="5"/>
  <c r="F34" i="5"/>
  <c r="I33" i="5"/>
  <c r="I32" i="5"/>
  <c r="I31" i="5"/>
  <c r="I30" i="5"/>
  <c r="H29" i="5"/>
  <c r="F29" i="5"/>
  <c r="I26" i="5"/>
  <c r="F25" i="5"/>
  <c r="I24" i="5"/>
  <c r="I22" i="5"/>
  <c r="H21" i="5"/>
  <c r="F21" i="5"/>
  <c r="I18" i="5"/>
  <c r="H17" i="5"/>
  <c r="F17" i="5"/>
  <c r="I16" i="5"/>
  <c r="I14" i="5"/>
  <c r="H13" i="5"/>
  <c r="F13" i="5"/>
  <c r="I5" i="5"/>
  <c r="E5" i="5"/>
  <c r="C5" i="5"/>
  <c r="I4" i="5"/>
  <c r="E4" i="5"/>
  <c r="C4" i="5"/>
  <c r="I79" i="4"/>
  <c r="H78" i="4"/>
  <c r="I78" i="4" s="1"/>
  <c r="I77" i="4"/>
  <c r="I76" i="4"/>
  <c r="I73" i="4"/>
  <c r="H72" i="4"/>
  <c r="I72" i="4" s="1"/>
  <c r="I71" i="4"/>
  <c r="I70" i="4"/>
  <c r="I69" i="4"/>
  <c r="I68" i="4"/>
  <c r="I65" i="4"/>
  <c r="H64" i="4"/>
  <c r="I64" i="4" s="1"/>
  <c r="I63" i="4"/>
  <c r="I62" i="4"/>
  <c r="I61" i="4"/>
  <c r="I60" i="4"/>
  <c r="I59" i="4"/>
  <c r="I58" i="4"/>
  <c r="I57" i="4"/>
  <c r="I56" i="4"/>
  <c r="H55" i="4"/>
  <c r="I54" i="4"/>
  <c r="I53" i="4"/>
  <c r="I50" i="4"/>
  <c r="H49" i="4"/>
  <c r="I49" i="4" s="1"/>
  <c r="I48" i="4"/>
  <c r="I47" i="4"/>
  <c r="I46" i="4"/>
  <c r="I45" i="4"/>
  <c r="I44" i="4"/>
  <c r="I43" i="4"/>
  <c r="I42" i="4"/>
  <c r="H41" i="4"/>
  <c r="H39" i="4" s="1"/>
  <c r="I39" i="4" s="1"/>
  <c r="I40" i="4"/>
  <c r="I37" i="4"/>
  <c r="H36" i="4"/>
  <c r="I36" i="4" s="1"/>
  <c r="I35" i="4"/>
  <c r="I34" i="4"/>
  <c r="I33" i="4"/>
  <c r="I32" i="4"/>
  <c r="I31" i="4"/>
  <c r="I30" i="4"/>
  <c r="I29" i="4"/>
  <c r="I28" i="4"/>
  <c r="I27" i="4"/>
  <c r="I26" i="4"/>
  <c r="I25" i="4"/>
  <c r="H24" i="4"/>
  <c r="I24" i="4" s="1"/>
  <c r="I21" i="4"/>
  <c r="H20" i="4"/>
  <c r="I20" i="4" s="1"/>
  <c r="I19" i="4"/>
  <c r="I18" i="4"/>
  <c r="I17" i="4"/>
  <c r="I16" i="4"/>
  <c r="I15" i="4"/>
  <c r="H14" i="4"/>
  <c r="I14" i="4" s="1"/>
  <c r="I13" i="4"/>
  <c r="I5" i="4"/>
  <c r="E5" i="4"/>
  <c r="C5" i="4"/>
  <c r="I4" i="4"/>
  <c r="E4" i="4"/>
  <c r="C4" i="4"/>
  <c r="H12" i="5" l="1"/>
  <c r="I234" i="5"/>
  <c r="H189" i="5"/>
  <c r="H205" i="5"/>
  <c r="I209" i="5"/>
  <c r="H67" i="4"/>
  <c r="I67" i="4" s="1"/>
  <c r="I272" i="5"/>
  <c r="H257" i="5"/>
  <c r="I254" i="5"/>
  <c r="I249" i="5"/>
  <c r="I247" i="5"/>
  <c r="I237" i="5"/>
  <c r="I229" i="5"/>
  <c r="I202" i="5"/>
  <c r="I191" i="5"/>
  <c r="I186" i="5"/>
  <c r="H159" i="5"/>
  <c r="H146" i="5"/>
  <c r="I146" i="5" s="1"/>
  <c r="I143" i="5"/>
  <c r="I124" i="5"/>
  <c r="I101" i="5"/>
  <c r="H96" i="5"/>
  <c r="I93" i="5"/>
  <c r="I89" i="5"/>
  <c r="I61" i="5"/>
  <c r="I38" i="5"/>
  <c r="I29" i="5"/>
  <c r="I17" i="5"/>
  <c r="F258" i="5"/>
  <c r="F257" i="5" s="1"/>
  <c r="F213" i="5"/>
  <c r="I227" i="5"/>
  <c r="F183" i="5"/>
  <c r="I183" i="5" s="1"/>
  <c r="I168" i="5"/>
  <c r="F128" i="5"/>
  <c r="F96" i="5" s="1"/>
  <c r="I119" i="5"/>
  <c r="I111" i="5"/>
  <c r="I79" i="5"/>
  <c r="I58" i="5"/>
  <c r="F20" i="5"/>
  <c r="I25" i="5"/>
  <c r="I21" i="5"/>
  <c r="H75" i="4"/>
  <c r="I75" i="4" s="1"/>
  <c r="H52" i="4"/>
  <c r="I52" i="4" s="1"/>
  <c r="H12" i="4"/>
  <c r="I12" i="4" s="1"/>
  <c r="I212" i="8"/>
  <c r="F8" i="8"/>
  <c r="I8" i="8" s="1"/>
  <c r="I13" i="5"/>
  <c r="F12" i="5"/>
  <c r="I54" i="5"/>
  <c r="I75" i="5"/>
  <c r="I172" i="5"/>
  <c r="I264" i="5"/>
  <c r="F159" i="5"/>
  <c r="I180" i="5"/>
  <c r="F190" i="5"/>
  <c r="I190" i="5" s="1"/>
  <c r="F28" i="5"/>
  <c r="I34" i="5"/>
  <c r="F57" i="5"/>
  <c r="F78" i="5"/>
  <c r="I85" i="5"/>
  <c r="I106" i="5"/>
  <c r="I206" i="5"/>
  <c r="I214" i="5"/>
  <c r="F239" i="5"/>
  <c r="I239" i="5" s="1"/>
  <c r="I252" i="5"/>
  <c r="H28" i="5"/>
  <c r="I66" i="5"/>
  <c r="I115" i="5"/>
  <c r="H37" i="5"/>
  <c r="I97" i="5"/>
  <c r="I129" i="5"/>
  <c r="H57" i="5"/>
  <c r="H78" i="5"/>
  <c r="I136" i="5"/>
  <c r="I147" i="5"/>
  <c r="I198" i="5"/>
  <c r="F205" i="5"/>
  <c r="I205" i="5" s="1"/>
  <c r="H213" i="5"/>
  <c r="H212" i="5" s="1"/>
  <c r="I259" i="5"/>
  <c r="H23" i="4"/>
  <c r="I23" i="4" s="1"/>
  <c r="I41" i="4"/>
  <c r="I55" i="4"/>
  <c r="H20" i="5"/>
  <c r="I160" i="5"/>
  <c r="F37" i="5"/>
  <c r="L26" i="3" l="1"/>
  <c r="L24" i="3" s="1"/>
  <c r="I12" i="5"/>
  <c r="I257" i="5"/>
  <c r="I159" i="5"/>
  <c r="I96" i="5"/>
  <c r="I57" i="5"/>
  <c r="I28" i="5"/>
  <c r="I258" i="5"/>
  <c r="F212" i="5"/>
  <c r="I212" i="5" s="1"/>
  <c r="I78" i="5"/>
  <c r="H8" i="5"/>
  <c r="K23" i="3" s="1"/>
  <c r="I213" i="5"/>
  <c r="I128" i="5"/>
  <c r="F189" i="5"/>
  <c r="I189" i="5" s="1"/>
  <c r="I37" i="5"/>
  <c r="I20" i="5"/>
  <c r="H8" i="4"/>
  <c r="I8" i="4" s="1"/>
  <c r="L16" i="3" l="1"/>
  <c r="K15" i="3" s="1"/>
  <c r="F8" i="5"/>
  <c r="I23" i="3" l="1"/>
  <c r="D20" i="3"/>
  <c r="I8" i="5"/>
  <c r="L21" i="3" l="1"/>
  <c r="J23" i="3" s="1"/>
  <c r="D21" i="3"/>
  <c r="D22" i="3" s="1"/>
  <c r="L19" i="3" l="1"/>
  <c r="K18" i="3" s="1"/>
  <c r="K13" i="3" s="1"/>
  <c r="K9" i="3" s="1"/>
  <c r="K7" i="3" s="1"/>
  <c r="H23" i="3"/>
  <c r="D23" i="3"/>
</calcChain>
</file>

<file path=xl/sharedStrings.xml><?xml version="1.0" encoding="utf-8"?>
<sst xmlns="http://schemas.openxmlformats.org/spreadsheetml/2006/main" count="1234" uniqueCount="370">
  <si>
    <t>2023 DCA REHABILITATION WORK SCOPE</t>
  </si>
  <si>
    <t>Instructions</t>
  </si>
  <si>
    <t>(form date: 12.10.22)</t>
  </si>
  <si>
    <t>Overview</t>
  </si>
  <si>
    <r>
      <t xml:space="preserve">The DCA Rehabilitation Work Scope form is to be completed by the development team to reflect the detail of the rehabilitation scope of work portion of the total Hard Cost budget identified in the Uses of Funds tab of the Owner's submitted Core Application. It is the sole responsibility of the development team to ensure that the submitted DCA Rehabilitation Work Scope form meets all requirements of the Qualified Allocation Plan (QAP) for Rehabilitation Standards. Any deviations from those requirements, without a DCA pre-approved waiver, </t>
    </r>
    <r>
      <rPr>
        <b/>
        <sz val="10"/>
        <color rgb="FF000000"/>
        <rFont val="Arial"/>
        <family val="2"/>
      </rPr>
      <t>shall not be considered as "approved" by DCA's acceptance of this completed form.</t>
    </r>
  </si>
  <si>
    <t xml:space="preserve">2023 Qualified Allocation Plan - Threshold XIV. REHABILITATION STANDARDS </t>
  </si>
  <si>
    <t xml:space="preserve">A. Rehabilitation Construction Hard Costs </t>
  </si>
  <si>
    <t xml:space="preserve">The Internal Revenue Code requires that all low-income units in a property receiving credits remain rent-restricted and income-restricted for the 15-year Compliance Period and for 15 years after the close of the Compliance Period. Properties that propose rehabilitation must present a scope of work that will position the property to meet the entire extent of its statutory obligations.
</t>
  </si>
  <si>
    <t>All work scopes will propose:</t>
  </si>
  <si>
    <r>
      <rPr>
        <sz val="10"/>
        <color rgb="FF000000"/>
        <rFont val="Arial"/>
      </rPr>
      <t xml:space="preserve">1. A minimum “dwelling unit” per unit hard cost budget of </t>
    </r>
    <r>
      <rPr>
        <b/>
        <sz val="10"/>
        <color rgb="FF000000"/>
        <rFont val="Arial"/>
      </rPr>
      <t>$35,000</t>
    </r>
    <r>
      <rPr>
        <sz val="10"/>
        <color rgb="FF000000"/>
        <rFont val="Arial"/>
      </rPr>
      <t xml:space="preserve">. See Architectural Manual </t>
    </r>
    <r>
      <rPr>
        <b/>
        <sz val="10"/>
        <color rgb="FF000000"/>
        <rFont val="Arial"/>
      </rPr>
      <t>Rehabilitation Guide for further guidance</t>
    </r>
    <r>
      <rPr>
        <sz val="10"/>
        <color rgb="FF000000"/>
        <rFont val="Arial"/>
      </rPr>
      <t xml:space="preserve">.
2. The </t>
    </r>
    <r>
      <rPr>
        <b/>
        <sz val="10"/>
        <color rgb="FF000000"/>
        <rFont val="Arial"/>
      </rPr>
      <t>replacement of any component</t>
    </r>
    <r>
      <rPr>
        <sz val="10"/>
        <color rgb="FF000000"/>
        <rFont val="Arial"/>
      </rPr>
      <t xml:space="preserve"> of the building or site with an Effective Remaining Useful Life, according to Fannie Mae Expected Useful Life Table, of less than </t>
    </r>
    <r>
      <rPr>
        <b/>
        <sz val="10"/>
        <color rgb="FF000000"/>
        <rFont val="Arial"/>
      </rPr>
      <t xml:space="preserve">15 years.
</t>
    </r>
    <r>
      <rPr>
        <i/>
        <sz val="9"/>
        <color rgb="FF000000"/>
        <rFont val="Arial"/>
      </rPr>
      <t xml:space="preserve">NOTE: Any component of the building or site with an "Expected" Remaining Useful Life of less than 15 years that is "proposed" to remain in place due to the PNA consultant certifying an "Effective" Remaining Useful Life of 15 years or more in the "DCA Systems and Conditions Remaining Life" form MUST be pre-approved by DCA during the pre-application Architectural Waiver process.
</t>
    </r>
    <r>
      <rPr>
        <sz val="10"/>
        <color rgb="FF000000"/>
        <rFont val="Arial"/>
      </rPr>
      <t xml:space="preserve">
3. The </t>
    </r>
    <r>
      <rPr>
        <b/>
        <sz val="10"/>
        <color rgb="FF000000"/>
        <rFont val="Arial"/>
      </rPr>
      <t>replacement of existing exterior stairs, breezeways, and handrails</t>
    </r>
    <r>
      <rPr>
        <sz val="10"/>
        <color rgb="FF000000"/>
        <rFont val="Arial"/>
      </rPr>
      <t xml:space="preserve"> that have no roof cover with covered vertical circulation.
4. Corrective actions for</t>
    </r>
    <r>
      <rPr>
        <b/>
        <sz val="10"/>
        <color rgb="FF000000"/>
        <rFont val="Arial"/>
      </rPr>
      <t xml:space="preserve"> all deficiencies</t>
    </r>
    <r>
      <rPr>
        <sz val="10"/>
        <color rgb="FF000000"/>
        <rFont val="Arial"/>
      </rPr>
      <t xml:space="preserve"> noted in the Physical Needs Assessment
5. Compliance with the</t>
    </r>
    <r>
      <rPr>
        <b/>
        <sz val="10"/>
        <color rgb="FF000000"/>
        <rFont val="Arial"/>
      </rPr>
      <t xml:space="preserve"> Georgia State Minimum Standard Codes and Life Safety Code for "new construction"</t>
    </r>
    <r>
      <rPr>
        <sz val="10"/>
        <color rgb="FF000000"/>
        <rFont val="Arial"/>
      </rPr>
      <t xml:space="preserve"> regarding stairs, handrails, guardrails, smoke detectors, fire alarms, and unit fire separation such as attic draft stops, fire separation, rated party walls and floor/ceiling components, and caulking of all penetrations in the fire assemblies.
6. Substantially the same scope of work in all units.
7. Compliance with the </t>
    </r>
    <r>
      <rPr>
        <b/>
        <sz val="10"/>
        <color rgb="FF000000"/>
        <rFont val="Arial"/>
      </rPr>
      <t>Architectural Manual</t>
    </r>
    <r>
      <rPr>
        <sz val="10"/>
        <color rgb="FF000000"/>
        <rFont val="Arial"/>
      </rPr>
      <t xml:space="preserve"> upon completion of work.
8. Compliance with all current</t>
    </r>
    <r>
      <rPr>
        <b/>
        <sz val="10"/>
        <color rgb="FF000000"/>
        <rFont val="Arial"/>
      </rPr>
      <t xml:space="preserve"> building codes</t>
    </r>
    <r>
      <rPr>
        <sz val="10"/>
        <color rgb="FF000000"/>
        <rFont val="Arial"/>
      </rPr>
      <t xml:space="preserve"> upon completion of work.
9. Compliance with all </t>
    </r>
    <r>
      <rPr>
        <b/>
        <sz val="10"/>
        <color rgb="FF000000"/>
        <rFont val="Arial"/>
      </rPr>
      <t>DCA accessibility requirements</t>
    </r>
    <r>
      <rPr>
        <sz val="10"/>
        <color rgb="FF000000"/>
        <rFont val="Arial"/>
      </rPr>
      <t xml:space="preserve"> upon completion of work.
10. Compliance with </t>
    </r>
    <r>
      <rPr>
        <b/>
        <sz val="10"/>
        <color rgb="FF000000"/>
        <rFont val="Arial"/>
      </rPr>
      <t>UPCS</t>
    </r>
    <r>
      <rPr>
        <sz val="10"/>
        <color rgb="FF000000"/>
        <rFont val="Arial"/>
      </rPr>
      <t xml:space="preserve"> upon completion of work.</t>
    </r>
  </si>
  <si>
    <t>Note: All “dwelling unit” work scope items , with the exception of Accessibility related work scope items, shall be performed in at least “95%” of the total units to meet the requirements of Item #6 above.</t>
  </si>
  <si>
    <t>Note: ANY variance from these requirements will require the submission and approval of a DCA Architectural Waiver Request</t>
  </si>
  <si>
    <t>Note: The QAP and Architectural Manual requirements may dictate a longer required product life and higher material standard which would override any existing component/system with a remaining life that meets the minimum 15-year Fannie Mae threshold.</t>
  </si>
  <si>
    <r>
      <t xml:space="preserve">A </t>
    </r>
    <r>
      <rPr>
        <b/>
        <sz val="10"/>
        <color rgb="FF000000"/>
        <rFont val="Arial"/>
        <family val="2"/>
      </rPr>
      <t>certification from the Architect</t>
    </r>
    <r>
      <rPr>
        <sz val="10"/>
        <color rgb="FF000000"/>
        <rFont val="Arial"/>
        <family val="2"/>
      </rPr>
      <t xml:space="preserve"> and, where applicable, the appropriately-licensed project engineer (civil, structural, mechanical, plumbing, electrical) must also be provided documenting that the proposed work scope is sufficient to ensure that the completed project will be viable and meet the DCA useful life requirements. </t>
    </r>
  </si>
  <si>
    <t>Note: The Architect will be required to reconfirm this certification at construction completion prior to issuance of 8609’s.</t>
  </si>
  <si>
    <t>D. Rehabilitation Work Scope</t>
  </si>
  <si>
    <t xml:space="preserve">DCA must be able to determine that the work scope addresses: 
1. All immediate needs identified in the PNA. 
2. All application threshold and scoring requirements. 
3. All applicable architectural and accessibility standards. 
4. All remediation issues identified in the Phase I Environmental Site Assessment. </t>
  </si>
  <si>
    <t>Directions For Completing This Form</t>
  </si>
  <si>
    <t>The "blue" data entry cells of this this Excel form are to be completed by the project development team.</t>
  </si>
  <si>
    <t>All applicable rehabilitation work scope line items must complete the Trade Descriptions/Work Scope, Percent Demoed or Replaced and Cost areas of the form.</t>
  </si>
  <si>
    <t>All applicable rehabilitation work scope line items must complete the Trade Descriptions/Work Scope areas of the form.</t>
  </si>
  <si>
    <t>All applicable rehabilitation work scope line items must complete the "Percent" Demoed or "Percent" Replaced  areas of the form.</t>
  </si>
  <si>
    <t>All applicable rehabilitation work scope line items must complete the Cost areas of the form and prorate the "Unit Areas" and "Common Areas" costs appropriately. 
Note: See the Architectural Manual Rehabilitation Guide for construction costs that ARE NOT eligible to count towards the $25,000 “dwelling unit“ per unit hard cost minimum.</t>
  </si>
  <si>
    <t>From the 2022 Architectural Manual Rehabilitation Guide:   "Hard costs eligible for this minimum “dwelling unit” per unit hard cost minimum requirement shall be limited to interior dwelling unit improvements and dwelling unit envelope work items that directly impact the quality of life of the resident. (windows, entry doors, unit insulation, balconies and patios only). Exterior wall cladding and roofs of residential structures, site improvements, common building systems, community building improvements, new communitybuildings, maintenance facilities, other common use structures, interior and exterior amenities and other similar items ARE NOT eligible to count towards the $25,000 “dwelling unit“ per unit hard cost minimum."</t>
  </si>
  <si>
    <t>For rehabilitation work scope line items that are not applicable, put "n/a" in the Trade Descriptions/Work Scope column.</t>
  </si>
  <si>
    <t>For applicable rehabilitation work scope line items that are NOT being "100%" replaced, note the supported reasons in the Trade Descriptions/Work Scope column (i.e. aprvd DCA waiver, 15 yr rmng life,,,).</t>
  </si>
  <si>
    <t>The approximate percentage of demolition or replacement are of utmost importance.</t>
  </si>
  <si>
    <t>Provide a brief description of work, materials, performance specifications and other useful information in the Trade Descriptions/Work Scope areas.</t>
  </si>
  <si>
    <t>These must clearly demonstrate the extent of the proposed work within the context of the entire existing property.</t>
  </si>
  <si>
    <t xml:space="preserve">This form represents the minimum detail of scope that must be reported. </t>
  </si>
  <si>
    <t>This form is to be completed by the development team and not the PNA consultant.</t>
  </si>
  <si>
    <t>"Acquisition Demolishing" costs (i.e. building removal, site utilities removal,,,) should NOT be included in the Land Improvements and Structures areas of the forms</t>
  </si>
  <si>
    <t>"Summary"</t>
  </si>
  <si>
    <t xml:space="preserve">     (form date: 12.10.22)</t>
  </si>
  <si>
    <t>Project Name:</t>
  </si>
  <si>
    <t>Certifying Date:</t>
  </si>
  <si>
    <t>Year Built (first occupancy):</t>
  </si>
  <si>
    <t>Bldg Count:</t>
  </si>
  <si>
    <t>Location:</t>
  </si>
  <si>
    <t>Developer:</t>
  </si>
  <si>
    <t>Total Residential Units Net SF:</t>
  </si>
  <si>
    <t>Unit Count:</t>
  </si>
  <si>
    <t>HARD COSTS - TOTAL DEVELOPMENT BUDGET *</t>
  </si>
  <si>
    <t>Contingency</t>
  </si>
  <si>
    <t>HARD COSTS - TOTAL CONSTRUCTION HARD COSTS</t>
  </si>
  <si>
    <t>HARD COSTS - OTHER CONSTRUCTION HARD COSTS</t>
  </si>
  <si>
    <t>Non-GC Work Scope Items Done By Owner</t>
  </si>
  <si>
    <t>HARD COSTS - GENERAL CONTRACTOR</t>
  </si>
  <si>
    <t>Contractor Services</t>
  </si>
  <si>
    <t>LAND IMPROVEMENTS</t>
  </si>
  <si>
    <t xml:space="preserve">Land Improvements - On-site </t>
  </si>
  <si>
    <t xml:space="preserve">Land Improvements - Off-site </t>
  </si>
  <si>
    <t>STRUCTURES</t>
  </si>
  <si>
    <t>Dwelling Unit Cost Analysis</t>
  </si>
  <si>
    <t xml:space="preserve"> Residential Structures</t>
  </si>
  <si>
    <t>Total "Dwelling Unit" Area Rehab Hard Costs:</t>
  </si>
  <si>
    <t>Residential Structures - New</t>
  </si>
  <si>
    <t xml:space="preserve"> 14% Contractor Services:</t>
  </si>
  <si>
    <t>Residential Structures - Rehab</t>
  </si>
  <si>
    <t>Average Rehab Hard Costs Per Dwelling Unit Area:</t>
  </si>
  <si>
    <t>Units Areas</t>
  </si>
  <si>
    <t>Common Areas</t>
  </si>
  <si>
    <t>Percent Rehab Residential Structure Costs Applied to Unit:</t>
  </si>
  <si>
    <t xml:space="preserve"> Accessory Structures</t>
  </si>
  <si>
    <t>Accessory Structures - New</t>
  </si>
  <si>
    <t>Accessory Structures - Rehab</t>
  </si>
  <si>
    <t>NOTE: The "blue" data entry cells of this this Excel form MUST be completed by the project development team.</t>
  </si>
  <si>
    <t>NOTE: * The completed Rehabilitation Work Scope Summary MUST align with "Part Four - Uses of Funds  - I. Development Budget" of the submitted Core Application</t>
  </si>
  <si>
    <t>"Land Improvements - On-site"</t>
  </si>
  <si>
    <t xml:space="preserve">LAND IMPROVEMENTS - ON-SITE </t>
  </si>
  <si>
    <t>Total</t>
  </si>
  <si>
    <t>Totals:</t>
  </si>
  <si>
    <t>CSI DIVISION</t>
  </si>
  <si>
    <t>TRADE ITEM</t>
  </si>
  <si>
    <t>Trade Descriptions</t>
  </si>
  <si>
    <t>Percent demoed or replaced</t>
  </si>
  <si>
    <t>Costs</t>
  </si>
  <si>
    <t>TOTAL</t>
  </si>
  <si>
    <t>2004 Format</t>
  </si>
  <si>
    <t>1995 Format</t>
  </si>
  <si>
    <t>Earth Work (MAP)</t>
  </si>
  <si>
    <t>Percent</t>
  </si>
  <si>
    <t>erosion control</t>
  </si>
  <si>
    <t>Finish Grading/Topsoil Respread</t>
  </si>
  <si>
    <t>regrade building perimeter for drainage control</t>
  </si>
  <si>
    <t>regrade for site areas for elimination of erosion</t>
  </si>
  <si>
    <t>other</t>
  </si>
  <si>
    <t>hauling</t>
  </si>
  <si>
    <t>termite protection</t>
  </si>
  <si>
    <t>Other Earth Work</t>
  </si>
  <si>
    <t>Work Scope</t>
  </si>
  <si>
    <t>Site Utilities (MAP)</t>
  </si>
  <si>
    <t>Water Supply &amp; Related Items(MAP)</t>
  </si>
  <si>
    <t>water service (new)</t>
  </si>
  <si>
    <t>fire service</t>
  </si>
  <si>
    <t>sanitary sewer &amp; related items</t>
  </si>
  <si>
    <t>electric service &amp; related items</t>
  </si>
  <si>
    <t>street and parking lot lighting</t>
  </si>
  <si>
    <t>ground/site lighting</t>
  </si>
  <si>
    <t>gas service &amp; connections</t>
  </si>
  <si>
    <t>storm sewer &amp; drainage</t>
  </si>
  <si>
    <t>secondary storm drainage</t>
  </si>
  <si>
    <t>video utilities</t>
  </si>
  <si>
    <t>Other Site Utilities</t>
  </si>
  <si>
    <t>Roads &amp; Walks (MAP)</t>
  </si>
  <si>
    <t>curb &amp; gutter</t>
  </si>
  <si>
    <t>Pavement for Vehicular Area</t>
  </si>
  <si>
    <t>asphalt paving</t>
  </si>
  <si>
    <t>asphalt paving overlay</t>
  </si>
  <si>
    <t>concrete paving at handicap parking</t>
  </si>
  <si>
    <t>striping and decals</t>
  </si>
  <si>
    <t>special area surfacing</t>
  </si>
  <si>
    <t>walks, steps, handrails, etc.</t>
  </si>
  <si>
    <t>patios</t>
  </si>
  <si>
    <t>Other Roads &amp; Walks</t>
  </si>
  <si>
    <t>Site Improvements (MAP)</t>
  </si>
  <si>
    <t>retaining walls</t>
  </si>
  <si>
    <t>fences and Walls</t>
  </si>
  <si>
    <t>Exterior QAP Amenities Construction</t>
  </si>
  <si>
    <t>fenced community garden</t>
  </si>
  <si>
    <t>walk path with exercise stations or sitting areas</t>
  </si>
  <si>
    <t>equipped playground</t>
  </si>
  <si>
    <t>other exterior QAP Amenities</t>
  </si>
  <si>
    <t>trash collection stations</t>
  </si>
  <si>
    <t>street &amp; entrance signs</t>
  </si>
  <si>
    <t>pools &amp; fountains</t>
  </si>
  <si>
    <t>equipment for special areas</t>
  </si>
  <si>
    <t>Other Site Improvements</t>
  </si>
  <si>
    <t>Lawns and Planting (MAP)</t>
  </si>
  <si>
    <t>sodding/seeding</t>
  </si>
  <si>
    <t>trees, shrubs, and annuals</t>
  </si>
  <si>
    <t>irrigation systems</t>
  </si>
  <si>
    <t>tree pruning, root removal</t>
  </si>
  <si>
    <t>Other Lawns and Planting</t>
  </si>
  <si>
    <t>Unusual Site Conditions  (MAP)</t>
  </si>
  <si>
    <t>excessive use of retaining walls</t>
  </si>
  <si>
    <t>excessive drainage structures/culverts</t>
  </si>
  <si>
    <t xml:space="preserve">Other Unusual Site Conditions </t>
  </si>
  <si>
    <t>(Residential Structures - Rehab)</t>
  </si>
  <si>
    <t>RESIDENTIAL STRUCTURES - REHAB</t>
  </si>
  <si>
    <t>CONCRETE</t>
  </si>
  <si>
    <t>Concrete (MAP)</t>
  </si>
  <si>
    <t>foundations repairs</t>
  </si>
  <si>
    <t>bldg. entry stoops/stairs/patios</t>
  </si>
  <si>
    <t>gypcrete/lt. wt.concrete (subfloor topping/overlay)</t>
  </si>
  <si>
    <t>Other Concrete</t>
  </si>
  <si>
    <t>MASONRY</t>
  </si>
  <si>
    <t>Masonry (MAP)</t>
  </si>
  <si>
    <t>walls/veneer</t>
  </si>
  <si>
    <t>caulking/sealants</t>
  </si>
  <si>
    <t>Other Masonry</t>
  </si>
  <si>
    <t>METALS</t>
  </si>
  <si>
    <t xml:space="preserve">Metals (MAP)                  </t>
  </si>
  <si>
    <t>interior stair construction</t>
  </si>
  <si>
    <t>stair &amp; breezway construction</t>
  </si>
  <si>
    <t>bldg. structural steel</t>
  </si>
  <si>
    <t>balcony construction</t>
  </si>
  <si>
    <t>Other Metals</t>
  </si>
  <si>
    <t>WOOD &amp; PLASTICS</t>
  </si>
  <si>
    <t xml:space="preserve">Rough Carpentry (MAP)       </t>
  </si>
  <si>
    <t>metal framing</t>
  </si>
  <si>
    <t>wood framing</t>
  </si>
  <si>
    <t>exterior sheathing (walls, roofs,,,)</t>
  </si>
  <si>
    <t>floor sheathing/decking</t>
  </si>
  <si>
    <t>wood stair construction</t>
  </si>
  <si>
    <t>attic draft stops</t>
  </si>
  <si>
    <t>exterior decks/patios and rails</t>
  </si>
  <si>
    <t>siding &amp; exterior trim</t>
  </si>
  <si>
    <t>other rough carpentry</t>
  </si>
  <si>
    <t>Finish Carpentry (MAP)</t>
  </si>
  <si>
    <t>interior trim &amp; millwork</t>
  </si>
  <si>
    <t>closet and linen closet equip. &amp; shelving</t>
  </si>
  <si>
    <t>specialty cabinets, lockers, bookcases</t>
  </si>
  <si>
    <t>exterior shutters</t>
  </si>
  <si>
    <t>other finish carpentry</t>
  </si>
  <si>
    <t>Other Wood &amp; Plastics</t>
  </si>
  <si>
    <t>THERMAL &amp; MOISTURE PROTECTION</t>
  </si>
  <si>
    <t>Waterproofing &amp; Damproofing (MAP)</t>
  </si>
  <si>
    <t>foundations</t>
  </si>
  <si>
    <t>other waterproofing &amp; damproofing</t>
  </si>
  <si>
    <t>Insulation (MAP)</t>
  </si>
  <si>
    <t>wall insulation</t>
  </si>
  <si>
    <t>roof insulation</t>
  </si>
  <si>
    <t>sound insulation</t>
  </si>
  <si>
    <t>other insulation</t>
  </si>
  <si>
    <t>Roofing (MAP)</t>
  </si>
  <si>
    <t>asphalt shingles</t>
  </si>
  <si>
    <t>other roofing</t>
  </si>
  <si>
    <t>Sheet Metal (MAP)</t>
  </si>
  <si>
    <t>gutters &amp; downspouts</t>
  </si>
  <si>
    <t>stoop flashing, mtl. flashing &amp; counter flashing</t>
  </si>
  <si>
    <t>vent fan and dryer ducts</t>
  </si>
  <si>
    <t>metal roofs on bays</t>
  </si>
  <si>
    <t>other sheet metal</t>
  </si>
  <si>
    <t>Other Thermal &amp; Moisture Protection</t>
  </si>
  <si>
    <t>DOORS &amp; WINDOWS</t>
  </si>
  <si>
    <t>Doors &amp; Hardware (MAP)</t>
  </si>
  <si>
    <t>interior doors-panels</t>
  </si>
  <si>
    <t>interior doors-hardware</t>
  </si>
  <si>
    <t>exterior doors-panels</t>
  </si>
  <si>
    <t>exterior doors-hardware</t>
  </si>
  <si>
    <t>other doors &amp; hardware</t>
  </si>
  <si>
    <t>Windows  (MAP)</t>
  </si>
  <si>
    <t>windows</t>
  </si>
  <si>
    <t>curtain walls/storefront</t>
  </si>
  <si>
    <t>other windows</t>
  </si>
  <si>
    <t>Glass (MAP)</t>
  </si>
  <si>
    <t>specialty glass</t>
  </si>
  <si>
    <t>skylights</t>
  </si>
  <si>
    <t>other glass</t>
  </si>
  <si>
    <t>Other Doors &amp; Wndws</t>
  </si>
  <si>
    <t>FINISHES</t>
  </si>
  <si>
    <t>Lath &amp; Plaster &amp; Stucco (MAP)</t>
  </si>
  <si>
    <t>interior plaster work</t>
  </si>
  <si>
    <t>exterior stucco</t>
  </si>
  <si>
    <t>other lath &amp; plaster &amp; stucco</t>
  </si>
  <si>
    <t>Drywall (MAP)</t>
  </si>
  <si>
    <t>walls-patch and repair</t>
  </si>
  <si>
    <t>walls-remove and replace</t>
  </si>
  <si>
    <t>ceilings-patch and repair</t>
  </si>
  <si>
    <t>ceilings-remove and replace</t>
  </si>
  <si>
    <t>Tile Work (MAP)</t>
  </si>
  <si>
    <t>tub surrounds</t>
  </si>
  <si>
    <t>showers stalls</t>
  </si>
  <si>
    <t>ceramic floors/walls</t>
  </si>
  <si>
    <t>other tile work</t>
  </si>
  <si>
    <t>Acoustical Ceilings (MAP)</t>
  </si>
  <si>
    <t>grid</t>
  </si>
  <si>
    <t>tiles/panels</t>
  </si>
  <si>
    <t>other acoustical ceilings</t>
  </si>
  <si>
    <t>Wood Flooring  (MAP)</t>
  </si>
  <si>
    <t>floor material</t>
  </si>
  <si>
    <t>surface finishing</t>
  </si>
  <si>
    <t>other wood flooring</t>
  </si>
  <si>
    <t>Resilient Flooring  (MAP)</t>
  </si>
  <si>
    <t>luxury vnyl tile (LVT)</t>
  </si>
  <si>
    <t>vinyl composition tile (VCT)</t>
  </si>
  <si>
    <t>sheet goods</t>
  </si>
  <si>
    <t>other resilient flooring</t>
  </si>
  <si>
    <t>Carpeting  (DCA)</t>
  </si>
  <si>
    <t>carpet</t>
  </si>
  <si>
    <t>pad</t>
  </si>
  <si>
    <t>other carpeting</t>
  </si>
  <si>
    <t>Painting &amp; Decorating (MAP)</t>
  </si>
  <si>
    <t>Interior Paint</t>
  </si>
  <si>
    <t>walls</t>
  </si>
  <si>
    <t>ceilings</t>
  </si>
  <si>
    <t>trim and millwork</t>
  </si>
  <si>
    <t>doors</t>
  </si>
  <si>
    <t>metals</t>
  </si>
  <si>
    <t>other interior paint</t>
  </si>
  <si>
    <t>Exterior Paint</t>
  </si>
  <si>
    <t>walls &amp; trim</t>
  </si>
  <si>
    <t>metalwork</t>
  </si>
  <si>
    <t>other exterior paint</t>
  </si>
  <si>
    <t>wallpaper/Covering</t>
  </si>
  <si>
    <t>other Painting &amp; Decorating</t>
  </si>
  <si>
    <t>Other Finishes</t>
  </si>
  <si>
    <t>SPECIALTIES</t>
  </si>
  <si>
    <t>Specialties (MAP)</t>
  </si>
  <si>
    <t>signage (bldg.)</t>
  </si>
  <si>
    <t>fire extinguishers</t>
  </si>
  <si>
    <t>stovetop fire suppression</t>
  </si>
  <si>
    <t>bath accessories</t>
  </si>
  <si>
    <t>toilet partitions</t>
  </si>
  <si>
    <t>shower doors and/or tub enclosures (if not ceramic)</t>
  </si>
  <si>
    <t>mirrors and/or medicine cabinets</t>
  </si>
  <si>
    <t>postal specialties (res. bldg. inerior)</t>
  </si>
  <si>
    <t>Other Specialties</t>
  </si>
  <si>
    <t>EQUIPMENT</t>
  </si>
  <si>
    <t>Special Equipment (MAP)</t>
  </si>
  <si>
    <t>security systems</t>
  </si>
  <si>
    <t>access control systems</t>
  </si>
  <si>
    <t>catv, internet, phone</t>
  </si>
  <si>
    <t>kitchen combination units (e.g. Cervitor, Dwyer,,,)</t>
  </si>
  <si>
    <t>fixed furniture</t>
  </si>
  <si>
    <t>bldg. amenities equipment</t>
  </si>
  <si>
    <t>other special equipment</t>
  </si>
  <si>
    <t>Cabinets (MAP)</t>
  </si>
  <si>
    <t>kitchen cabinets &amp; counter tops</t>
  </si>
  <si>
    <t>bathroom vanities &amp; counter tops</t>
  </si>
  <si>
    <t>other cabinetry</t>
  </si>
  <si>
    <t>Appliances (MAP)</t>
  </si>
  <si>
    <t>refrigerators</t>
  </si>
  <si>
    <t>stove</t>
  </si>
  <si>
    <t>vent hood</t>
  </si>
  <si>
    <t>dishwasher</t>
  </si>
  <si>
    <t>microwave</t>
  </si>
  <si>
    <t>washer &amp; dryer (loacted within residential bldg)</t>
  </si>
  <si>
    <t>other appliances</t>
  </si>
  <si>
    <t>Other Equipment</t>
  </si>
  <si>
    <t>FURNISHINGS</t>
  </si>
  <si>
    <t>Blinds &amp; Shades &amp; Fixed Artwork (MAP)</t>
  </si>
  <si>
    <t>Carpets (MAP)</t>
  </si>
  <si>
    <t>Other Furnishings</t>
  </si>
  <si>
    <t>SPECIAL CONSTRUCTION</t>
  </si>
  <si>
    <t>Special Construction (MAP)</t>
  </si>
  <si>
    <t>Fire Protection Systems</t>
  </si>
  <si>
    <t>sprinkler systems</t>
  </si>
  <si>
    <t>fire detection &amp; alarm</t>
  </si>
  <si>
    <t>other fire protection syst.</t>
  </si>
  <si>
    <t>Interior Demolition</t>
  </si>
  <si>
    <t>Remediation &amp; Abatement (structure)</t>
  </si>
  <si>
    <t>Radon Systems</t>
  </si>
  <si>
    <t>Energy/Sustainable Items</t>
  </si>
  <si>
    <t>solar liquid flat plate collectors</t>
  </si>
  <si>
    <t>solar water heating equipment</t>
  </si>
  <si>
    <t>other energy/sustainable items</t>
  </si>
  <si>
    <t>Other Special Construction</t>
  </si>
  <si>
    <t>CONVEYIING EQUIPMENT</t>
  </si>
  <si>
    <t>Elevators (MAP)</t>
  </si>
  <si>
    <t>cab interior</t>
  </si>
  <si>
    <t>other elevators</t>
  </si>
  <si>
    <t>Other Conveying Equipment</t>
  </si>
  <si>
    <t>MECHANICAL</t>
  </si>
  <si>
    <t>Plumbing &amp; Hot Water (MAP)</t>
  </si>
  <si>
    <t>plumbing fixtures</t>
  </si>
  <si>
    <t>bathtubs - new</t>
  </si>
  <si>
    <t>bathtubs - repair &amp; reglaze 100%</t>
  </si>
  <si>
    <t>pre-fab tub/showers</t>
  </si>
  <si>
    <t>shower heads</t>
  </si>
  <si>
    <t>tub/shower valves</t>
  </si>
  <si>
    <t>tub faucets</t>
  </si>
  <si>
    <t>bathroom sinks</t>
  </si>
  <si>
    <t>bathroom sink faucets and valves</t>
  </si>
  <si>
    <t>toilets</t>
  </si>
  <si>
    <t>kitchen sinks</t>
  </si>
  <si>
    <t>kitchen faucets and valves</t>
  </si>
  <si>
    <t>other plumbing fixtures</t>
  </si>
  <si>
    <t>garbage disposals</t>
  </si>
  <si>
    <t>disposal unit</t>
  </si>
  <si>
    <t>domestic water distribution</t>
  </si>
  <si>
    <t>new piping, valves, etc</t>
  </si>
  <si>
    <t>individual water metering</t>
  </si>
  <si>
    <t>water heaters</t>
  </si>
  <si>
    <t>other domestic water distribution</t>
  </si>
  <si>
    <t>sanitary waste</t>
  </si>
  <si>
    <t>new waste/vent piping, valves, etc</t>
  </si>
  <si>
    <t>other sanitary waste</t>
  </si>
  <si>
    <t>other plumbing &amp; hot water</t>
  </si>
  <si>
    <t>Heating &amp; Ventilation (MAP)</t>
  </si>
  <si>
    <t>heating equipment/furnaces</t>
  </si>
  <si>
    <t>ductwork</t>
  </si>
  <si>
    <t>joint sealing</t>
  </si>
  <si>
    <t>duct insulation</t>
  </si>
  <si>
    <t>ductwork cleaning</t>
  </si>
  <si>
    <t>stack-on a/c units including pads (MAP option)</t>
  </si>
  <si>
    <t>bathroom ventilation fans</t>
  </si>
  <si>
    <t>other heating &amp; ventilation</t>
  </si>
  <si>
    <t>Air Conditoning (MAP)</t>
  </si>
  <si>
    <t>stack-on a/c units including pads</t>
  </si>
  <si>
    <t>individual room a/c units</t>
  </si>
  <si>
    <t>other air conditioning</t>
  </si>
  <si>
    <t>Other Mechanical</t>
  </si>
  <si>
    <t>Electrical</t>
  </si>
  <si>
    <t>Electrical (MAP)</t>
  </si>
  <si>
    <t>electrical service &amp; distribution</t>
  </si>
  <si>
    <t>wiring</t>
  </si>
  <si>
    <t>service panel boxes/breakers</t>
  </si>
  <si>
    <t>meters</t>
  </si>
  <si>
    <t>other electrical service &amp; distribution</t>
  </si>
  <si>
    <t>lighting &amp; branch wiring</t>
  </si>
  <si>
    <t>light fixtures</t>
  </si>
  <si>
    <t>ceiling fans</t>
  </si>
  <si>
    <t>receptacle outlets</t>
  </si>
  <si>
    <t>light switches</t>
  </si>
  <si>
    <t>cover plates</t>
  </si>
  <si>
    <t>other lighting &amp; branch wiring</t>
  </si>
  <si>
    <t>Other Electrical</t>
  </si>
  <si>
    <t>(Accessory Structures - Rehab)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</si>
</sst>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2" formatCode="_(&quot;$&quot;* #,##0_);_(&quot;$&quot;* \(#,##0\);_(&quot;$&quot;* &quot;-&quot;_);_(@_)"/>
    <numFmt numFmtId="164" formatCode="&quot;$&quot;#,##0"/>
    <numFmt numFmtId="165" formatCode="0_);\(0\)"/>
  </numFmts>
  <fonts count="15" x14ac:knownFonts="1">
    <font>
      <sz val="10"/>
      <color rgb="FF000000"/>
      <name val="Arial"/>
    </font>
    <font>
      <sz val="8"/>
      <color rgb="FF000000"/>
      <name val="Arial"/>
      <family val="2"/>
    </font>
    <font>
      <b/>
      <sz val="16"/>
      <color rgb="FF000000"/>
      <name val="Arial"/>
      <family val="2"/>
    </font>
    <font>
      <sz val="10"/>
      <color rgb="FF000000"/>
      <name val="Arial"/>
      <family val="2"/>
    </font>
    <font>
      <b/>
      <sz val="11"/>
      <color rgb="FF00B050"/>
      <name val="Arial"/>
      <family val="2"/>
    </font>
    <font>
      <b/>
      <sz val="10"/>
      <color rgb="FF000000"/>
      <name val="Arial"/>
      <family val="2"/>
    </font>
    <font>
      <b/>
      <sz val="12"/>
      <color rgb="FF000000"/>
      <name val="Arial"/>
      <family val="2"/>
    </font>
    <font>
      <sz val="12"/>
      <color rgb="FF000000"/>
      <name val="Arial"/>
      <family val="2"/>
    </font>
    <font>
      <b/>
      <i/>
      <sz val="10"/>
      <color rgb="FF000000"/>
      <name val="Arial"/>
      <family val="2"/>
    </font>
    <font>
      <b/>
      <sz val="14"/>
      <color rgb="FF000000"/>
      <name val="Arial"/>
      <family val="2"/>
    </font>
    <font>
      <u/>
      <sz val="10"/>
      <color rgb="FF000000"/>
      <name val="Arial"/>
      <family val="2"/>
    </font>
    <font>
      <sz val="10"/>
      <name val="Arial"/>
      <family val="2"/>
    </font>
    <font>
      <i/>
      <sz val="10"/>
      <color rgb="FF000000"/>
      <name val="Arial"/>
      <family val="2"/>
    </font>
    <font>
      <b/>
      <sz val="10"/>
      <color rgb="FF000000"/>
      <name val="Arial"/>
    </font>
    <font>
      <i/>
      <sz val="9"/>
      <color rgb="FF000000"/>
      <name val="Arial"/>
    </font>
  </fonts>
  <fills count="8">
    <fill>
      <patternFill patternType="none"/>
    </fill>
    <fill>
      <patternFill patternType="gray125"/>
    </fill>
    <fill>
      <patternFill patternType="solid">
        <fgColor rgb="FFFFFFFF"/>
        <bgColor indexed="64"/>
      </patternFill>
    </fill>
    <fill>
      <patternFill patternType="solid">
        <fgColor rgb="FFFDE9D9"/>
        <bgColor indexed="64"/>
      </patternFill>
    </fill>
    <fill>
      <patternFill patternType="solid">
        <fgColor rgb="FFF2F2F2"/>
        <bgColor indexed="64"/>
      </patternFill>
    </fill>
    <fill>
      <patternFill patternType="solid">
        <fgColor rgb="FFDBE5F1"/>
        <bgColor indexed="64"/>
      </patternFill>
    </fill>
    <fill>
      <patternFill patternType="solid">
        <fgColor theme="0"/>
        <bgColor indexed="64"/>
      </patternFill>
    </fill>
    <fill>
      <patternFill patternType="solid">
        <fgColor theme="0" tint="-4.9989318521683403E-2"/>
        <bgColor indexed="64"/>
      </patternFill>
    </fill>
  </fills>
  <borders count="46">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style="thin">
        <color rgb="FF000000"/>
      </left>
      <right style="thin">
        <color rgb="FF000000"/>
      </right>
      <top style="hair">
        <color rgb="FF000000"/>
      </top>
      <bottom/>
      <diagonal/>
    </border>
    <border>
      <left style="thin">
        <color rgb="FF000000"/>
      </left>
      <right style="thin">
        <color rgb="FF000000"/>
      </right>
      <top/>
      <bottom style="hair">
        <color rgb="FF000000"/>
      </bottom>
      <diagonal/>
    </border>
    <border>
      <left style="thin">
        <color rgb="FF000000"/>
      </left>
      <right/>
      <top/>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style="hair">
        <color rgb="FF000000"/>
      </right>
      <top/>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style="thin">
        <color rgb="FF000000"/>
      </left>
      <right style="hair">
        <color rgb="FF000000"/>
      </right>
      <top style="hair">
        <color rgb="FF000000"/>
      </top>
      <bottom/>
      <diagonal/>
    </border>
    <border>
      <left/>
      <right style="thin">
        <color rgb="FF000000"/>
      </right>
      <top style="hair">
        <color rgb="FF000000"/>
      </top>
      <bottom/>
      <diagonal/>
    </border>
    <border>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diagonal/>
    </border>
    <border>
      <left style="thin">
        <color rgb="FF000000"/>
      </left>
      <right/>
      <top style="thin">
        <color rgb="FF000000"/>
      </top>
      <bottom style="hair">
        <color rgb="FF000000"/>
      </bottom>
      <diagonal/>
    </border>
    <border>
      <left style="thin">
        <color rgb="FF000000"/>
      </left>
      <right/>
      <top style="hair">
        <color rgb="FF000000"/>
      </top>
      <bottom/>
      <diagonal/>
    </border>
    <border>
      <left style="thin">
        <color rgb="FF000000"/>
      </left>
      <right/>
      <top/>
      <bottom style="hair">
        <color rgb="FF000000"/>
      </bottom>
      <diagonal/>
    </border>
    <border>
      <left/>
      <right/>
      <top style="thin">
        <color rgb="FF000000"/>
      </top>
      <bottom style="hair">
        <color rgb="FF000000"/>
      </bottom>
      <diagonal/>
    </border>
  </borders>
  <cellStyleXfs count="1">
    <xf numFmtId="0" fontId="0" fillId="0" borderId="0"/>
  </cellStyleXfs>
  <cellXfs count="508">
    <xf numFmtId="0" fontId="0" fillId="0" borderId="0" xfId="0"/>
    <xf numFmtId="0" fontId="6" fillId="0" borderId="0" xfId="0" applyFont="1"/>
    <xf numFmtId="0" fontId="0" fillId="0" borderId="0" xfId="0" applyAlignment="1">
      <alignment vertical="top"/>
    </xf>
    <xf numFmtId="0" fontId="0" fillId="0" borderId="0" xfId="0" applyAlignment="1">
      <alignment vertical="center"/>
    </xf>
    <xf numFmtId="0" fontId="5" fillId="3" borderId="17" xfId="0" applyFont="1" applyFill="1" applyBorder="1" applyAlignment="1">
      <alignment horizontal="center"/>
    </xf>
    <xf numFmtId="0" fontId="0" fillId="0" borderId="21" xfId="0" applyBorder="1" applyAlignment="1" applyProtection="1">
      <alignment wrapText="1"/>
      <protection locked="0"/>
    </xf>
    <xf numFmtId="0" fontId="0" fillId="0" borderId="0" xfId="0" applyAlignment="1" applyProtection="1">
      <alignment wrapText="1"/>
      <protection locked="0"/>
    </xf>
    <xf numFmtId="0" fontId="0" fillId="3" borderId="7" xfId="0" applyFill="1" applyBorder="1" applyAlignment="1">
      <alignment horizontal="center"/>
    </xf>
    <xf numFmtId="0" fontId="0" fillId="2" borderId="0" xfId="0" applyFill="1"/>
    <xf numFmtId="0" fontId="0" fillId="0" borderId="14" xfId="0" applyBorder="1" applyAlignment="1">
      <alignment horizontal="center"/>
    </xf>
    <xf numFmtId="0" fontId="3" fillId="0" borderId="3" xfId="0" applyFont="1" applyBorder="1" applyAlignment="1">
      <alignment horizontal="left" indent="1"/>
    </xf>
    <xf numFmtId="0" fontId="3" fillId="0" borderId="15" xfId="0" applyFont="1" applyBorder="1" applyAlignment="1">
      <alignment horizontal="left" indent="1"/>
    </xf>
    <xf numFmtId="0" fontId="0" fillId="0" borderId="15" xfId="0" applyBorder="1" applyAlignment="1">
      <alignment horizontal="left" indent="1"/>
    </xf>
    <xf numFmtId="0" fontId="3" fillId="0" borderId="1" xfId="0" applyFont="1" applyBorder="1" applyAlignment="1">
      <alignment horizontal="left" indent="1"/>
    </xf>
    <xf numFmtId="0" fontId="0" fillId="0" borderId="38" xfId="0" applyBorder="1" applyAlignment="1">
      <alignment horizontal="center"/>
    </xf>
    <xf numFmtId="0" fontId="0" fillId="2" borderId="12" xfId="0" applyFill="1" applyBorder="1" applyAlignment="1">
      <alignment horizontal="center"/>
    </xf>
    <xf numFmtId="0" fontId="0" fillId="2" borderId="14" xfId="0" applyFill="1" applyBorder="1" applyAlignment="1">
      <alignment horizontal="center"/>
    </xf>
    <xf numFmtId="0" fontId="0" fillId="2" borderId="13" xfId="0" applyFill="1" applyBorder="1" applyAlignment="1">
      <alignment horizontal="center"/>
    </xf>
    <xf numFmtId="0" fontId="0" fillId="0" borderId="15" xfId="0" applyBorder="1" applyAlignment="1">
      <alignment horizontal="left" indent="2"/>
    </xf>
    <xf numFmtId="0" fontId="0" fillId="0" borderId="14" xfId="0" applyBorder="1" applyAlignment="1" applyProtection="1">
      <alignment wrapText="1"/>
      <protection locked="0"/>
    </xf>
    <xf numFmtId="0" fontId="5" fillId="0" borderId="0" xfId="0" applyFont="1"/>
    <xf numFmtId="0" fontId="0" fillId="0" borderId="0" xfId="0" applyAlignment="1">
      <alignment horizontal="left" indent="2"/>
    </xf>
    <xf numFmtId="0" fontId="0" fillId="2" borderId="5" xfId="0" applyFill="1" applyBorder="1" applyAlignment="1">
      <alignment horizontal="center"/>
    </xf>
    <xf numFmtId="0" fontId="3" fillId="2" borderId="3" xfId="0" applyFont="1" applyFill="1" applyBorder="1" applyAlignment="1">
      <alignment horizontal="left" indent="1"/>
    </xf>
    <xf numFmtId="0" fontId="0" fillId="0" borderId="5" xfId="0" applyBorder="1" applyAlignment="1">
      <alignment horizontal="center"/>
    </xf>
    <xf numFmtId="0" fontId="3" fillId="2" borderId="1" xfId="0" applyFont="1" applyFill="1" applyBorder="1" applyAlignment="1">
      <alignment horizontal="left" indent="1"/>
    </xf>
    <xf numFmtId="0" fontId="5" fillId="3" borderId="16" xfId="0" applyFont="1" applyFill="1" applyBorder="1" applyAlignment="1">
      <alignment horizontal="center"/>
    </xf>
    <xf numFmtId="0" fontId="0" fillId="3" borderId="18" xfId="0" applyFill="1" applyBorder="1" applyAlignment="1">
      <alignment horizontal="center"/>
    </xf>
    <xf numFmtId="0" fontId="0" fillId="0" borderId="43" xfId="0" applyBorder="1" applyAlignment="1">
      <alignment horizontal="center"/>
    </xf>
    <xf numFmtId="5" fontId="0" fillId="0" borderId="3" xfId="0" applyNumberFormat="1" applyBorder="1"/>
    <xf numFmtId="5" fontId="0" fillId="0" borderId="15" xfId="0" applyNumberFormat="1" applyBorder="1"/>
    <xf numFmtId="5" fontId="0" fillId="0" borderId="1" xfId="0" applyNumberFormat="1" applyBorder="1"/>
    <xf numFmtId="5" fontId="5" fillId="3" borderId="2" xfId="0" applyNumberFormat="1" applyFont="1" applyFill="1" applyBorder="1" applyAlignment="1">
      <alignment horizontal="center" vertical="center"/>
    </xf>
    <xf numFmtId="0" fontId="0" fillId="0" borderId="4" xfId="0" applyBorder="1" applyAlignment="1">
      <alignment horizontal="center"/>
    </xf>
    <xf numFmtId="0" fontId="0" fillId="2" borderId="16" xfId="0" applyFill="1" applyBorder="1" applyAlignment="1">
      <alignment horizontal="center"/>
    </xf>
    <xf numFmtId="0" fontId="0" fillId="2" borderId="4" xfId="0" applyFill="1" applyBorder="1" applyAlignment="1">
      <alignment horizontal="center"/>
    </xf>
    <xf numFmtId="0" fontId="0" fillId="2" borderId="21" xfId="0" applyFill="1" applyBorder="1" applyAlignment="1">
      <alignment horizontal="center"/>
    </xf>
    <xf numFmtId="0" fontId="0" fillId="2" borderId="18" xfId="0" applyFill="1" applyBorder="1" applyAlignment="1">
      <alignment horizontal="center"/>
    </xf>
    <xf numFmtId="0" fontId="3" fillId="0" borderId="18" xfId="0" applyFont="1" applyBorder="1" applyAlignment="1">
      <alignment horizontal="center"/>
    </xf>
    <xf numFmtId="0" fontId="0" fillId="2" borderId="15" xfId="0" applyFill="1" applyBorder="1" applyAlignment="1">
      <alignment horizontal="left" indent="1"/>
    </xf>
    <xf numFmtId="0" fontId="3" fillId="2" borderId="15" xfId="0" applyFont="1" applyFill="1" applyBorder="1" applyAlignment="1">
      <alignment horizontal="left" indent="1"/>
    </xf>
    <xf numFmtId="0" fontId="3" fillId="0" borderId="7" xfId="0" applyFont="1" applyBorder="1" applyAlignment="1">
      <alignment horizontal="center"/>
    </xf>
    <xf numFmtId="0" fontId="3" fillId="0" borderId="1" xfId="0" applyFont="1" applyBorder="1" applyAlignment="1">
      <alignment horizontal="left" indent="2"/>
    </xf>
    <xf numFmtId="0" fontId="3" fillId="0" borderId="0" xfId="0" applyFont="1" applyAlignment="1">
      <alignment horizontal="left" indent="1"/>
    </xf>
    <xf numFmtId="0" fontId="0" fillId="0" borderId="0" xfId="0" applyProtection="1">
      <protection locked="0"/>
    </xf>
    <xf numFmtId="9" fontId="0" fillId="0" borderId="0" xfId="0" applyNumberFormat="1" applyAlignment="1" applyProtection="1">
      <alignment horizontal="center" wrapText="1"/>
      <protection locked="0"/>
    </xf>
    <xf numFmtId="0" fontId="0" fillId="0" borderId="0" xfId="0" applyAlignment="1" applyProtection="1">
      <alignment horizontal="center"/>
      <protection locked="0"/>
    </xf>
    <xf numFmtId="164" fontId="0" fillId="0" borderId="0" xfId="0" applyNumberFormat="1" applyProtection="1">
      <protection locked="0"/>
    </xf>
    <xf numFmtId="42" fontId="5" fillId="0" borderId="7" xfId="0" applyNumberFormat="1" applyFont="1" applyBorder="1" applyAlignment="1" applyProtection="1">
      <alignment horizontal="center"/>
      <protection locked="0"/>
    </xf>
    <xf numFmtId="9" fontId="3" fillId="0" borderId="7" xfId="0" applyNumberFormat="1" applyFont="1" applyBorder="1" applyAlignment="1" applyProtection="1">
      <alignment horizontal="center" vertical="center" wrapText="1"/>
      <protection locked="0"/>
    </xf>
    <xf numFmtId="0" fontId="5" fillId="0" borderId="7" xfId="0" applyFont="1" applyBorder="1" applyAlignment="1" applyProtection="1">
      <alignment horizontal="center"/>
      <protection locked="0"/>
    </xf>
    <xf numFmtId="0" fontId="5" fillId="3" borderId="12" xfId="0" applyFont="1" applyFill="1" applyBorder="1" applyAlignment="1" applyProtection="1">
      <alignment horizontal="center"/>
      <protection locked="0"/>
    </xf>
    <xf numFmtId="0" fontId="5" fillId="0" borderId="0" xfId="0" applyFont="1" applyAlignment="1">
      <alignment horizontal="left" vertical="center"/>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42" fontId="5" fillId="0" borderId="13" xfId="0" applyNumberFormat="1" applyFont="1" applyBorder="1" applyAlignment="1" applyProtection="1">
      <alignment horizontal="center"/>
      <protection locked="0"/>
    </xf>
    <xf numFmtId="0" fontId="6" fillId="0" borderId="12" xfId="0" applyFont="1" applyBorder="1"/>
    <xf numFmtId="0" fontId="6" fillId="0" borderId="14" xfId="0" applyFont="1" applyBorder="1"/>
    <xf numFmtId="0" fontId="6" fillId="0" borderId="7" xfId="0" applyFont="1" applyBorder="1"/>
    <xf numFmtId="0" fontId="6" fillId="0" borderId="13" xfId="0" applyFont="1" applyBorder="1"/>
    <xf numFmtId="0" fontId="6" fillId="3" borderId="17" xfId="0" applyFont="1" applyFill="1" applyBorder="1"/>
    <xf numFmtId="0" fontId="5" fillId="0" borderId="17" xfId="0" applyFont="1" applyBorder="1" applyAlignment="1">
      <alignment horizontal="left" vertical="center"/>
    </xf>
    <xf numFmtId="0" fontId="5" fillId="0" borderId="7" xfId="0" applyFont="1" applyBorder="1" applyAlignment="1">
      <alignment horizontal="left" vertical="center"/>
    </xf>
    <xf numFmtId="0" fontId="3" fillId="0" borderId="0" xfId="0" applyFont="1" applyAlignment="1">
      <alignment vertical="center"/>
    </xf>
    <xf numFmtId="0" fontId="0" fillId="0" borderId="12" xfId="0" applyBorder="1" applyAlignment="1">
      <alignment horizontal="center"/>
    </xf>
    <xf numFmtId="0" fontId="0" fillId="0" borderId="13" xfId="0" applyBorder="1" applyAlignment="1">
      <alignment horizontal="center"/>
    </xf>
    <xf numFmtId="0" fontId="0" fillId="0" borderId="16" xfId="0" applyBorder="1" applyAlignment="1">
      <alignment horizontal="center"/>
    </xf>
    <xf numFmtId="0" fontId="5" fillId="0" borderId="21" xfId="0" applyFont="1" applyBorder="1" applyAlignment="1">
      <alignment horizontal="left" vertical="center"/>
    </xf>
    <xf numFmtId="0" fontId="3" fillId="0" borderId="0" xfId="0" applyFont="1"/>
    <xf numFmtId="0" fontId="6" fillId="0" borderId="14" xfId="0" applyFont="1" applyBorder="1" applyAlignment="1">
      <alignment horizontal="center" vertical="center"/>
    </xf>
    <xf numFmtId="0" fontId="5" fillId="0" borderId="16" xfId="0" applyFont="1" applyBorder="1" applyAlignment="1">
      <alignment horizontal="left" vertical="center"/>
    </xf>
    <xf numFmtId="0" fontId="5" fillId="0" borderId="18" xfId="0" applyFont="1" applyBorder="1" applyAlignment="1">
      <alignment horizontal="left" vertical="center"/>
    </xf>
    <xf numFmtId="5" fontId="0" fillId="0" borderId="14" xfId="0" applyNumberFormat="1" applyBorder="1"/>
    <xf numFmtId="42" fontId="5" fillId="5" borderId="5" xfId="0" applyNumberFormat="1" applyFont="1" applyFill="1" applyBorder="1" applyAlignment="1" applyProtection="1">
      <alignment horizontal="center"/>
      <protection locked="0"/>
    </xf>
    <xf numFmtId="0" fontId="3" fillId="0" borderId="15" xfId="0" applyFont="1" applyBorder="1" applyAlignment="1">
      <alignment horizontal="left" indent="2"/>
    </xf>
    <xf numFmtId="164" fontId="0" fillId="5" borderId="40" xfId="0" applyNumberFormat="1" applyFill="1" applyBorder="1" applyAlignment="1" applyProtection="1">
      <alignment wrapText="1"/>
      <protection locked="0"/>
    </xf>
    <xf numFmtId="164" fontId="0" fillId="5" borderId="34" xfId="0" applyNumberFormat="1" applyFill="1" applyBorder="1" applyAlignment="1" applyProtection="1">
      <alignment wrapText="1"/>
      <protection locked="0"/>
    </xf>
    <xf numFmtId="164" fontId="0" fillId="5" borderId="25" xfId="0" applyNumberFormat="1" applyFill="1" applyBorder="1" applyAlignment="1" applyProtection="1">
      <alignment wrapText="1"/>
      <protection locked="0"/>
    </xf>
    <xf numFmtId="164" fontId="0" fillId="5" borderId="27" xfId="0" applyNumberFormat="1" applyFill="1" applyBorder="1" applyAlignment="1" applyProtection="1">
      <alignment wrapText="1"/>
      <protection locked="0"/>
    </xf>
    <xf numFmtId="164" fontId="0" fillId="5" borderId="32" xfId="0" applyNumberFormat="1" applyFill="1" applyBorder="1" applyAlignment="1" applyProtection="1">
      <alignment wrapText="1"/>
      <protection locked="0"/>
    </xf>
    <xf numFmtId="164" fontId="0" fillId="5" borderId="36" xfId="0" applyNumberFormat="1" applyFill="1" applyBorder="1" applyProtection="1">
      <protection locked="0"/>
    </xf>
    <xf numFmtId="164" fontId="0" fillId="5" borderId="41" xfId="0" applyNumberFormat="1" applyFill="1" applyBorder="1" applyAlignment="1" applyProtection="1">
      <alignment wrapText="1"/>
      <protection locked="0"/>
    </xf>
    <xf numFmtId="164" fontId="0" fillId="5" borderId="25" xfId="0" applyNumberFormat="1" applyFill="1" applyBorder="1" applyProtection="1">
      <protection locked="0"/>
    </xf>
    <xf numFmtId="9" fontId="0" fillId="5" borderId="35" xfId="0" applyNumberFormat="1" applyFill="1" applyBorder="1" applyAlignment="1" applyProtection="1">
      <alignment horizontal="center" wrapText="1"/>
      <protection locked="0"/>
    </xf>
    <xf numFmtId="164" fontId="0" fillId="5" borderId="34" xfId="0" applyNumberFormat="1" applyFill="1" applyBorder="1" applyProtection="1">
      <protection locked="0"/>
    </xf>
    <xf numFmtId="164" fontId="0" fillId="5" borderId="40" xfId="0" applyNumberFormat="1" applyFill="1" applyBorder="1" applyProtection="1">
      <protection locked="0"/>
    </xf>
    <xf numFmtId="164" fontId="0" fillId="5" borderId="41" xfId="0" applyNumberFormat="1" applyFill="1" applyBorder="1" applyProtection="1">
      <protection locked="0"/>
    </xf>
    <xf numFmtId="9" fontId="3" fillId="5" borderId="31" xfId="0" applyNumberFormat="1" applyFont="1" applyFill="1" applyBorder="1" applyAlignment="1" applyProtection="1">
      <alignment horizontal="center" wrapText="1"/>
      <protection locked="0"/>
    </xf>
    <xf numFmtId="9" fontId="3" fillId="5" borderId="26" xfId="0" applyNumberFormat="1" applyFont="1" applyFill="1" applyBorder="1" applyAlignment="1" applyProtection="1">
      <alignment horizontal="center" wrapText="1"/>
      <protection locked="0"/>
    </xf>
    <xf numFmtId="9" fontId="3" fillId="5" borderId="31" xfId="0" applyNumberFormat="1" applyFont="1" applyFill="1" applyBorder="1" applyAlignment="1" applyProtection="1">
      <alignment horizontal="center" vertical="center" wrapText="1"/>
      <protection locked="0"/>
    </xf>
    <xf numFmtId="9" fontId="3" fillId="5" borderId="33" xfId="0" applyNumberFormat="1" applyFont="1" applyFill="1" applyBorder="1" applyAlignment="1" applyProtection="1">
      <alignment horizontal="center" wrapText="1"/>
      <protection locked="0"/>
    </xf>
    <xf numFmtId="164" fontId="3" fillId="5" borderId="34" xfId="0" applyNumberFormat="1" applyFont="1" applyFill="1" applyBorder="1" applyProtection="1">
      <protection locked="0"/>
    </xf>
    <xf numFmtId="164" fontId="3" fillId="5" borderId="25" xfId="0" applyNumberFormat="1" applyFont="1" applyFill="1" applyBorder="1" applyProtection="1">
      <protection locked="0"/>
    </xf>
    <xf numFmtId="164" fontId="0" fillId="5" borderId="23" xfId="0" applyNumberFormat="1" applyFill="1" applyBorder="1" applyProtection="1">
      <protection locked="0"/>
    </xf>
    <xf numFmtId="9" fontId="0" fillId="5" borderId="29" xfId="0" applyNumberFormat="1" applyFill="1" applyBorder="1" applyAlignment="1" applyProtection="1">
      <alignment horizontal="center" wrapText="1"/>
      <protection locked="0"/>
    </xf>
    <xf numFmtId="9" fontId="0" fillId="4" borderId="33" xfId="0" applyNumberFormat="1" applyFill="1" applyBorder="1" applyAlignment="1">
      <alignment horizontal="center" wrapText="1"/>
    </xf>
    <xf numFmtId="0" fontId="0" fillId="4" borderId="34" xfId="0" applyFill="1" applyBorder="1" applyAlignment="1">
      <alignment horizontal="center" wrapText="1"/>
    </xf>
    <xf numFmtId="9" fontId="0" fillId="4" borderId="24" xfId="0" applyNumberFormat="1" applyFill="1" applyBorder="1" applyAlignment="1">
      <alignment horizontal="center" wrapText="1"/>
    </xf>
    <xf numFmtId="0" fontId="0" fillId="4" borderId="25" xfId="0" applyFill="1" applyBorder="1" applyAlignment="1">
      <alignment horizontal="center" wrapText="1"/>
    </xf>
    <xf numFmtId="9" fontId="0" fillId="4" borderId="26" xfId="0" applyNumberFormat="1" applyFill="1" applyBorder="1" applyAlignment="1">
      <alignment horizontal="center" wrapText="1"/>
    </xf>
    <xf numFmtId="0" fontId="0" fillId="4" borderId="27" xfId="0" applyFill="1" applyBorder="1" applyAlignment="1">
      <alignment horizontal="center" wrapText="1"/>
    </xf>
    <xf numFmtId="9" fontId="0" fillId="4" borderId="35" xfId="0" applyNumberFormat="1" applyFill="1" applyBorder="1" applyAlignment="1">
      <alignment horizontal="center" wrapText="1"/>
    </xf>
    <xf numFmtId="0" fontId="0" fillId="4" borderId="36" xfId="0" applyFill="1" applyBorder="1" applyAlignment="1">
      <alignment horizontal="center"/>
    </xf>
    <xf numFmtId="9" fontId="0" fillId="4" borderId="31" xfId="0" applyNumberFormat="1" applyFill="1" applyBorder="1" applyAlignment="1">
      <alignment horizontal="center" wrapText="1"/>
    </xf>
    <xf numFmtId="0" fontId="0" fillId="4" borderId="32" xfId="0" applyFill="1" applyBorder="1" applyAlignment="1">
      <alignment horizontal="center" wrapText="1"/>
    </xf>
    <xf numFmtId="9" fontId="0" fillId="4" borderId="37" xfId="0" applyNumberFormat="1" applyFill="1" applyBorder="1" applyAlignment="1">
      <alignment horizontal="center" wrapText="1"/>
    </xf>
    <xf numFmtId="0" fontId="0" fillId="4" borderId="40" xfId="0" applyFill="1" applyBorder="1" applyAlignment="1">
      <alignment horizontal="center" wrapText="1"/>
    </xf>
    <xf numFmtId="0" fontId="6" fillId="0" borderId="0" xfId="0" applyFont="1" applyAlignment="1">
      <alignment horizontal="left" vertical="center"/>
    </xf>
    <xf numFmtId="0" fontId="5" fillId="3" borderId="17" xfId="0" applyFont="1" applyFill="1" applyBorder="1" applyAlignment="1">
      <alignment horizontal="left" vertical="center"/>
    </xf>
    <xf numFmtId="0" fontId="5" fillId="3" borderId="13" xfId="0" applyFont="1" applyFill="1" applyBorder="1" applyAlignment="1">
      <alignment horizontal="right"/>
    </xf>
    <xf numFmtId="9" fontId="3" fillId="3" borderId="4" xfId="0" applyNumberFormat="1" applyFont="1" applyFill="1" applyBorder="1" applyAlignment="1" applyProtection="1">
      <alignment horizontal="center" wrapText="1"/>
      <protection locked="0"/>
    </xf>
    <xf numFmtId="42" fontId="5" fillId="3" borderId="5" xfId="0" applyNumberFormat="1" applyFont="1" applyFill="1" applyBorder="1" applyAlignment="1" applyProtection="1">
      <alignment horizontal="center"/>
      <protection locked="0"/>
    </xf>
    <xf numFmtId="0" fontId="6" fillId="0" borderId="17" xfId="0" applyFont="1" applyBorder="1"/>
    <xf numFmtId="0" fontId="5" fillId="3" borderId="16" xfId="0" applyFont="1" applyFill="1" applyBorder="1" applyAlignment="1">
      <alignment horizontal="left" vertical="center"/>
    </xf>
    <xf numFmtId="0" fontId="6" fillId="3" borderId="17" xfId="0" applyFont="1" applyFill="1" applyBorder="1" applyAlignment="1">
      <alignment vertical="center"/>
    </xf>
    <xf numFmtId="0" fontId="6" fillId="0" borderId="6" xfId="0" applyFont="1" applyBorder="1"/>
    <xf numFmtId="9" fontId="6" fillId="3" borderId="17" xfId="0" applyNumberFormat="1" applyFont="1" applyFill="1" applyBorder="1" applyAlignment="1" applyProtection="1">
      <alignment horizontal="center" vertical="center" wrapText="1"/>
      <protection locked="0"/>
    </xf>
    <xf numFmtId="0" fontId="7" fillId="3" borderId="17" xfId="0" applyFont="1" applyFill="1" applyBorder="1" applyAlignment="1">
      <alignment horizontal="center" vertical="center"/>
    </xf>
    <xf numFmtId="42" fontId="5" fillId="5" borderId="1" xfId="0" applyNumberFormat="1" applyFont="1" applyFill="1" applyBorder="1" applyAlignment="1" applyProtection="1">
      <alignment horizontal="center" vertical="center"/>
      <protection locked="0"/>
    </xf>
    <xf numFmtId="42" fontId="5" fillId="5" borderId="2" xfId="0" applyNumberFormat="1" applyFont="1" applyFill="1" applyBorder="1" applyAlignment="1" applyProtection="1">
      <alignment horizontal="center" vertical="center"/>
      <protection locked="0"/>
    </xf>
    <xf numFmtId="9" fontId="5" fillId="3" borderId="17" xfId="0" applyNumberFormat="1" applyFont="1" applyFill="1" applyBorder="1" applyAlignment="1" applyProtection="1">
      <alignment vertical="center" wrapText="1"/>
      <protection locked="0"/>
    </xf>
    <xf numFmtId="0" fontId="0" fillId="3" borderId="17" xfId="0" applyFill="1" applyBorder="1" applyAlignment="1">
      <alignment vertical="center"/>
    </xf>
    <xf numFmtId="0" fontId="0" fillId="3" borderId="17" xfId="0" applyFill="1" applyBorder="1" applyAlignment="1">
      <alignment horizontal="center" vertical="center"/>
    </xf>
    <xf numFmtId="9" fontId="5" fillId="3" borderId="17" xfId="0" applyNumberFormat="1" applyFont="1" applyFill="1" applyBorder="1" applyAlignment="1" applyProtection="1">
      <alignment horizontal="center" vertical="center" wrapText="1"/>
      <protection locked="0"/>
    </xf>
    <xf numFmtId="0" fontId="6" fillId="3" borderId="6" xfId="0" applyFont="1" applyFill="1" applyBorder="1" applyAlignment="1">
      <alignment horizontal="left" vertical="center"/>
    </xf>
    <xf numFmtId="0" fontId="6" fillId="3" borderId="6" xfId="0" applyFont="1" applyFill="1" applyBorder="1"/>
    <xf numFmtId="9" fontId="5" fillId="3" borderId="6" xfId="0" applyNumberFormat="1" applyFont="1" applyFill="1" applyBorder="1" applyAlignment="1" applyProtection="1">
      <alignment vertical="center" wrapText="1"/>
      <protection locked="0"/>
    </xf>
    <xf numFmtId="0" fontId="0" fillId="3" borderId="6" xfId="0" applyFill="1" applyBorder="1" applyAlignment="1">
      <alignment vertical="center"/>
    </xf>
    <xf numFmtId="0" fontId="6" fillId="0" borderId="0" xfId="0" applyFont="1" applyAlignment="1">
      <alignment horizontal="right" vertical="center"/>
    </xf>
    <xf numFmtId="0" fontId="3" fillId="0" borderId="0" xfId="0" applyFont="1" applyAlignment="1">
      <alignment vertical="center" wrapText="1"/>
    </xf>
    <xf numFmtId="9" fontId="0" fillId="5" borderId="37" xfId="0" applyNumberFormat="1" applyFill="1" applyBorder="1" applyAlignment="1" applyProtection="1">
      <alignment horizontal="center" wrapText="1"/>
      <protection locked="0"/>
    </xf>
    <xf numFmtId="9" fontId="0" fillId="5" borderId="33" xfId="0" applyNumberFormat="1" applyFill="1" applyBorder="1" applyAlignment="1" applyProtection="1">
      <alignment horizontal="center" wrapText="1"/>
      <protection locked="0"/>
    </xf>
    <xf numFmtId="9" fontId="0" fillId="5" borderId="24" xfId="0" applyNumberFormat="1" applyFill="1" applyBorder="1" applyAlignment="1" applyProtection="1">
      <alignment horizontal="center" wrapText="1"/>
      <protection locked="0"/>
    </xf>
    <xf numFmtId="9" fontId="0" fillId="5" borderId="26" xfId="0" applyNumberFormat="1" applyFill="1" applyBorder="1" applyAlignment="1" applyProtection="1">
      <alignment horizontal="center" wrapText="1"/>
      <protection locked="0"/>
    </xf>
    <xf numFmtId="9" fontId="0" fillId="5" borderId="35" xfId="0" applyNumberFormat="1" applyFill="1" applyBorder="1" applyAlignment="1" applyProtection="1">
      <alignment horizontal="center"/>
      <protection locked="0"/>
    </xf>
    <xf numFmtId="9" fontId="0" fillId="5" borderId="31" xfId="0" applyNumberFormat="1" applyFill="1" applyBorder="1" applyAlignment="1" applyProtection="1">
      <alignment horizontal="center" wrapText="1"/>
      <protection locked="0"/>
    </xf>
    <xf numFmtId="9" fontId="0" fillId="5" borderId="22" xfId="0" applyNumberFormat="1" applyFill="1" applyBorder="1" applyAlignment="1" applyProtection="1">
      <alignment horizontal="center" wrapText="1"/>
      <protection locked="0"/>
    </xf>
    <xf numFmtId="9" fontId="0" fillId="5" borderId="28" xfId="0" applyNumberFormat="1" applyFill="1" applyBorder="1" applyAlignment="1" applyProtection="1">
      <alignment horizontal="center" wrapText="1"/>
      <protection locked="0"/>
    </xf>
    <xf numFmtId="42" fontId="5" fillId="0" borderId="5" xfId="0" applyNumberFormat="1" applyFont="1" applyBorder="1" applyAlignment="1">
      <alignment horizontal="center"/>
    </xf>
    <xf numFmtId="0" fontId="3" fillId="0" borderId="2" xfId="0" applyFont="1" applyBorder="1" applyAlignment="1">
      <alignment horizontal="left" indent="1"/>
    </xf>
    <xf numFmtId="5" fontId="0" fillId="0" borderId="2" xfId="0" applyNumberFormat="1" applyBorder="1"/>
    <xf numFmtId="164" fontId="3" fillId="5" borderId="32" xfId="0" applyNumberFormat="1" applyFont="1" applyFill="1" applyBorder="1" applyAlignment="1" applyProtection="1">
      <alignment horizontal="right"/>
      <protection locked="0"/>
    </xf>
    <xf numFmtId="164" fontId="3" fillId="5" borderId="25" xfId="0" applyNumberFormat="1" applyFont="1" applyFill="1" applyBorder="1" applyAlignment="1" applyProtection="1">
      <alignment horizontal="right"/>
      <protection locked="0"/>
    </xf>
    <xf numFmtId="164" fontId="3" fillId="5" borderId="27" xfId="0" applyNumberFormat="1" applyFont="1" applyFill="1" applyBorder="1" applyAlignment="1" applyProtection="1">
      <alignment horizontal="right"/>
      <protection locked="0"/>
    </xf>
    <xf numFmtId="164" fontId="3" fillId="5" borderId="34" xfId="0" applyNumberFormat="1" applyFont="1" applyFill="1" applyBorder="1" applyAlignment="1" applyProtection="1">
      <alignment horizontal="right"/>
      <protection locked="0"/>
    </xf>
    <xf numFmtId="164" fontId="0" fillId="5" borderId="25" xfId="0" applyNumberFormat="1" applyFill="1" applyBorder="1" applyAlignment="1" applyProtection="1">
      <alignment horizontal="right"/>
      <protection locked="0"/>
    </xf>
    <xf numFmtId="164" fontId="0" fillId="5" borderId="27" xfId="0" applyNumberFormat="1" applyFill="1" applyBorder="1" applyAlignment="1" applyProtection="1">
      <alignment horizontal="right"/>
      <protection locked="0"/>
    </xf>
    <xf numFmtId="164" fontId="0" fillId="5" borderId="30" xfId="0" applyNumberFormat="1" applyFill="1" applyBorder="1" applyAlignment="1" applyProtection="1">
      <alignment horizontal="right"/>
      <protection locked="0"/>
    </xf>
    <xf numFmtId="164" fontId="0" fillId="5" borderId="41" xfId="0" applyNumberFormat="1" applyFill="1" applyBorder="1" applyAlignment="1" applyProtection="1">
      <alignment horizontal="right"/>
      <protection locked="0"/>
    </xf>
    <xf numFmtId="164" fontId="3" fillId="5" borderId="41" xfId="0" applyNumberFormat="1" applyFont="1" applyFill="1" applyBorder="1" applyAlignment="1" applyProtection="1">
      <alignment horizontal="right"/>
      <protection locked="0"/>
    </xf>
    <xf numFmtId="164" fontId="0" fillId="5" borderId="34" xfId="0" applyNumberFormat="1" applyFill="1" applyBorder="1" applyAlignment="1" applyProtection="1">
      <alignment horizontal="right"/>
      <protection locked="0"/>
    </xf>
    <xf numFmtId="164" fontId="0" fillId="5" borderId="40" xfId="0" applyNumberFormat="1" applyFill="1" applyBorder="1" applyAlignment="1" applyProtection="1">
      <alignment horizontal="right"/>
      <protection locked="0"/>
    </xf>
    <xf numFmtId="164" fontId="0" fillId="5" borderId="32" xfId="0" applyNumberFormat="1" applyFill="1" applyBorder="1" applyAlignment="1" applyProtection="1">
      <alignment horizontal="right"/>
      <protection locked="0"/>
    </xf>
    <xf numFmtId="164" fontId="0" fillId="5" borderId="23" xfId="0" applyNumberFormat="1" applyFill="1" applyBorder="1" applyAlignment="1" applyProtection="1">
      <alignment horizontal="right"/>
      <protection locked="0"/>
    </xf>
    <xf numFmtId="164" fontId="0" fillId="5" borderId="32" xfId="0" applyNumberFormat="1" applyFill="1" applyBorder="1" applyProtection="1">
      <protection locked="0"/>
    </xf>
    <xf numFmtId="164" fontId="0" fillId="5" borderId="27" xfId="0" applyNumberFormat="1" applyFill="1" applyBorder="1" applyProtection="1">
      <protection locked="0"/>
    </xf>
    <xf numFmtId="0" fontId="3" fillId="5" borderId="6" xfId="0" applyFont="1" applyFill="1" applyBorder="1" applyAlignment="1" applyProtection="1">
      <alignment horizontal="center"/>
      <protection locked="0"/>
    </xf>
    <xf numFmtId="0" fontId="3" fillId="5" borderId="20"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0" fillId="5" borderId="1" xfId="0" applyFill="1" applyBorder="1" applyAlignment="1" applyProtection="1">
      <alignment horizontal="center" vertical="center"/>
      <protection locked="0"/>
    </xf>
    <xf numFmtId="0" fontId="3" fillId="5" borderId="19"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xf numFmtId="9" fontId="3" fillId="3" borderId="4" xfId="0" applyNumberFormat="1" applyFont="1" applyFill="1" applyBorder="1" applyAlignment="1">
      <alignment horizontal="center" wrapText="1"/>
    </xf>
    <xf numFmtId="42" fontId="5" fillId="3" borderId="1" xfId="0" applyNumberFormat="1" applyFont="1" applyFill="1" applyBorder="1" applyAlignment="1">
      <alignment horizontal="center"/>
    </xf>
    <xf numFmtId="42" fontId="5" fillId="3" borderId="5" xfId="0" applyNumberFormat="1" applyFont="1" applyFill="1" applyBorder="1" applyAlignment="1">
      <alignment horizontal="center"/>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3" fillId="5" borderId="8"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protection locked="0"/>
    </xf>
    <xf numFmtId="0" fontId="3" fillId="5" borderId="19" xfId="0" applyFont="1" applyFill="1" applyBorder="1" applyAlignment="1" applyProtection="1">
      <alignment horizontal="center" vertical="center"/>
      <protection locked="0"/>
    </xf>
    <xf numFmtId="0" fontId="3" fillId="5" borderId="9"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42" xfId="0" applyFont="1" applyFill="1" applyBorder="1" applyAlignment="1" applyProtection="1">
      <alignment horizontal="center" vertical="center"/>
      <protection locked="0"/>
    </xf>
    <xf numFmtId="0" fontId="3" fillId="5" borderId="11" xfId="0"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protection locked="0"/>
    </xf>
    <xf numFmtId="164" fontId="0" fillId="5" borderId="32" xfId="0" applyNumberFormat="1" applyFill="1" applyBorder="1" applyAlignment="1" applyProtection="1">
      <alignment horizontal="right" vertical="center"/>
      <protection locked="0"/>
    </xf>
    <xf numFmtId="164" fontId="0" fillId="5" borderId="25" xfId="0" applyNumberFormat="1" applyFill="1" applyBorder="1" applyAlignment="1" applyProtection="1">
      <alignment horizontal="right" vertical="center"/>
      <protection locked="0"/>
    </xf>
    <xf numFmtId="164" fontId="0" fillId="5" borderId="36" xfId="0" applyNumberFormat="1" applyFill="1" applyBorder="1" applyAlignment="1" applyProtection="1">
      <alignment horizontal="right" vertical="center"/>
      <protection locked="0"/>
    </xf>
    <xf numFmtId="164" fontId="0" fillId="5" borderId="34" xfId="0" applyNumberFormat="1" applyFill="1" applyBorder="1" applyAlignment="1" applyProtection="1">
      <alignment horizontal="right" vertical="center"/>
      <protection locked="0"/>
    </xf>
    <xf numFmtId="164" fontId="0" fillId="5" borderId="40" xfId="0" applyNumberFormat="1" applyFill="1" applyBorder="1" applyAlignment="1" applyProtection="1">
      <alignment horizontal="right" vertical="center"/>
      <protection locked="0"/>
    </xf>
    <xf numFmtId="164" fontId="0" fillId="5" borderId="27" xfId="0" applyNumberFormat="1" applyFill="1" applyBorder="1" applyAlignment="1" applyProtection="1">
      <alignment horizontal="right" vertical="center"/>
      <protection locked="0"/>
    </xf>
    <xf numFmtId="164" fontId="0" fillId="5" borderId="41" xfId="0" applyNumberFormat="1" applyFill="1" applyBorder="1" applyAlignment="1" applyProtection="1">
      <alignment horizontal="right" vertical="center"/>
      <protection locked="0"/>
    </xf>
    <xf numFmtId="9" fontId="0" fillId="5" borderId="31" xfId="0" applyNumberFormat="1" applyFill="1" applyBorder="1" applyAlignment="1" applyProtection="1">
      <alignment horizontal="center"/>
      <protection locked="0"/>
    </xf>
    <xf numFmtId="9" fontId="0" fillId="5" borderId="24" xfId="0" applyNumberFormat="1" applyFill="1" applyBorder="1" applyAlignment="1" applyProtection="1">
      <alignment horizontal="center"/>
      <protection locked="0"/>
    </xf>
    <xf numFmtId="9" fontId="0" fillId="5" borderId="33" xfId="0" applyNumberFormat="1" applyFill="1" applyBorder="1" applyAlignment="1" applyProtection="1">
      <alignment horizontal="center"/>
      <protection locked="0"/>
    </xf>
    <xf numFmtId="9" fontId="0" fillId="5" borderId="37" xfId="0" applyNumberFormat="1" applyFill="1" applyBorder="1" applyAlignment="1" applyProtection="1">
      <alignment horizontal="center"/>
      <protection locked="0"/>
    </xf>
    <xf numFmtId="9" fontId="0" fillId="5" borderId="26" xfId="0" applyNumberFormat="1" applyFill="1" applyBorder="1" applyAlignment="1" applyProtection="1">
      <alignment horizontal="center"/>
      <protection locked="0"/>
    </xf>
    <xf numFmtId="9" fontId="0" fillId="5" borderId="28" xfId="0" applyNumberFormat="1" applyFill="1" applyBorder="1" applyAlignment="1" applyProtection="1">
      <alignment horizontal="center"/>
      <protection locked="0"/>
    </xf>
    <xf numFmtId="9" fontId="3" fillId="5" borderId="31" xfId="0" applyNumberFormat="1" applyFont="1" applyFill="1" applyBorder="1" applyAlignment="1" applyProtection="1">
      <alignment horizontal="center"/>
      <protection locked="0"/>
    </xf>
    <xf numFmtId="9" fontId="3" fillId="5" borderId="24" xfId="0" applyNumberFormat="1" applyFont="1" applyFill="1" applyBorder="1" applyAlignment="1" applyProtection="1">
      <alignment horizontal="center"/>
      <protection locked="0"/>
    </xf>
    <xf numFmtId="9" fontId="3" fillId="5" borderId="26" xfId="0" applyNumberFormat="1" applyFont="1" applyFill="1" applyBorder="1" applyAlignment="1" applyProtection="1">
      <alignment horizontal="center"/>
      <protection locked="0"/>
    </xf>
    <xf numFmtId="9" fontId="3" fillId="5" borderId="33" xfId="0" applyNumberFormat="1" applyFont="1" applyFill="1" applyBorder="1" applyAlignment="1" applyProtection="1">
      <alignment horizontal="center"/>
      <protection locked="0"/>
    </xf>
    <xf numFmtId="9" fontId="0" fillId="5" borderId="29" xfId="0" applyNumberFormat="1" applyFill="1" applyBorder="1" applyAlignment="1" applyProtection="1">
      <alignment horizontal="center"/>
      <protection locked="0"/>
    </xf>
    <xf numFmtId="9" fontId="0" fillId="5" borderId="22" xfId="0" applyNumberFormat="1" applyFill="1" applyBorder="1" applyAlignment="1" applyProtection="1">
      <alignment horizontal="center"/>
      <protection locked="0"/>
    </xf>
    <xf numFmtId="164" fontId="0" fillId="5" borderId="25" xfId="0" applyNumberFormat="1" applyFill="1" applyBorder="1" applyAlignment="1" applyProtection="1">
      <alignment vertical="center"/>
      <protection locked="0"/>
    </xf>
    <xf numFmtId="164" fontId="0" fillId="5" borderId="27" xfId="0" applyNumberFormat="1" applyFill="1" applyBorder="1" applyAlignment="1" applyProtection="1">
      <alignment vertical="center"/>
      <protection locked="0"/>
    </xf>
    <xf numFmtId="164" fontId="0" fillId="5" borderId="34" xfId="0" applyNumberFormat="1" applyFill="1" applyBorder="1" applyAlignment="1" applyProtection="1">
      <alignment vertical="center"/>
      <protection locked="0"/>
    </xf>
    <xf numFmtId="0" fontId="3" fillId="0" borderId="18" xfId="0" applyFont="1" applyBorder="1" applyAlignment="1">
      <alignment horizontal="left" indent="1"/>
    </xf>
    <xf numFmtId="0" fontId="3" fillId="0" borderId="21" xfId="0" applyFont="1" applyBorder="1" applyAlignment="1">
      <alignment horizontal="left" indent="1"/>
    </xf>
    <xf numFmtId="9" fontId="0" fillId="4" borderId="28" xfId="0" applyNumberFormat="1" applyFill="1" applyBorder="1" applyAlignment="1">
      <alignment horizontal="center" wrapText="1"/>
    </xf>
    <xf numFmtId="0" fontId="0" fillId="4" borderId="41" xfId="0" applyFill="1" applyBorder="1" applyAlignment="1">
      <alignment horizontal="center" wrapText="1"/>
    </xf>
    <xf numFmtId="0" fontId="3" fillId="2" borderId="15" xfId="0" applyFont="1" applyFill="1" applyBorder="1" applyAlignment="1">
      <alignment horizontal="left" indent="2"/>
    </xf>
    <xf numFmtId="0" fontId="3" fillId="2" borderId="1" xfId="0" applyFont="1" applyFill="1" applyBorder="1" applyAlignment="1">
      <alignment horizontal="left" indent="2"/>
    </xf>
    <xf numFmtId="9" fontId="3" fillId="5" borderId="24" xfId="0" applyNumberFormat="1" applyFont="1" applyFill="1" applyBorder="1" applyAlignment="1" applyProtection="1">
      <alignment horizontal="center" vertical="center" wrapText="1"/>
      <protection locked="0"/>
    </xf>
    <xf numFmtId="164" fontId="5" fillId="5" borderId="34" xfId="0" applyNumberFormat="1" applyFont="1" applyFill="1" applyBorder="1" applyAlignment="1" applyProtection="1">
      <alignment wrapText="1"/>
      <protection locked="0"/>
    </xf>
    <xf numFmtId="164" fontId="5" fillId="5" borderId="25" xfId="0" applyNumberFormat="1" applyFont="1" applyFill="1" applyBorder="1" applyAlignment="1" applyProtection="1">
      <alignment wrapText="1"/>
      <protection locked="0"/>
    </xf>
    <xf numFmtId="164" fontId="5" fillId="5" borderId="41" xfId="0" applyNumberFormat="1" applyFont="1" applyFill="1" applyBorder="1" applyAlignment="1" applyProtection="1">
      <alignment wrapText="1"/>
      <protection locked="0"/>
    </xf>
    <xf numFmtId="5" fontId="0" fillId="0" borderId="0" xfId="0" applyNumberFormat="1"/>
    <xf numFmtId="164" fontId="5" fillId="5" borderId="30" xfId="0" applyNumberFormat="1" applyFont="1" applyFill="1" applyBorder="1" applyAlignment="1" applyProtection="1">
      <alignment horizontal="right"/>
      <protection locked="0"/>
    </xf>
    <xf numFmtId="164" fontId="5" fillId="5" borderId="41" xfId="0" applyNumberFormat="1" applyFont="1" applyFill="1" applyBorder="1" applyAlignment="1" applyProtection="1">
      <alignment horizontal="right"/>
      <protection locked="0"/>
    </xf>
    <xf numFmtId="5" fontId="5" fillId="0" borderId="2" xfId="0" applyNumberFormat="1" applyFont="1" applyBorder="1"/>
    <xf numFmtId="164" fontId="5" fillId="5" borderId="34" xfId="0" applyNumberFormat="1" applyFont="1" applyFill="1" applyBorder="1" applyAlignment="1" applyProtection="1">
      <alignment vertical="center"/>
      <protection locked="0"/>
    </xf>
    <xf numFmtId="164" fontId="5" fillId="5" borderId="25" xfId="0" applyNumberFormat="1" applyFont="1" applyFill="1" applyBorder="1" applyAlignment="1" applyProtection="1">
      <alignment vertical="center"/>
      <protection locked="0"/>
    </xf>
    <xf numFmtId="164" fontId="5" fillId="5" borderId="40" xfId="0" applyNumberFormat="1" applyFont="1" applyFill="1" applyBorder="1" applyAlignment="1" applyProtection="1">
      <alignment vertical="center"/>
      <protection locked="0"/>
    </xf>
    <xf numFmtId="5" fontId="5" fillId="0" borderId="3" xfId="0" applyNumberFormat="1" applyFont="1" applyBorder="1"/>
    <xf numFmtId="5" fontId="5" fillId="0" borderId="15" xfId="0" applyNumberFormat="1" applyFont="1" applyBorder="1"/>
    <xf numFmtId="9" fontId="3" fillId="5" borderId="24" xfId="0" applyNumberFormat="1" applyFont="1" applyFill="1" applyBorder="1" applyAlignment="1" applyProtection="1">
      <alignment horizontal="center" wrapText="1"/>
      <protection locked="0"/>
    </xf>
    <xf numFmtId="0" fontId="8" fillId="0" borderId="0" xfId="0" applyFont="1" applyAlignment="1">
      <alignment vertical="center" wrapText="1"/>
    </xf>
    <xf numFmtId="164" fontId="5" fillId="5" borderId="32" xfId="0" applyNumberFormat="1" applyFont="1" applyFill="1" applyBorder="1" applyAlignment="1" applyProtection="1">
      <alignment wrapText="1"/>
      <protection locked="0"/>
    </xf>
    <xf numFmtId="49" fontId="3" fillId="0" borderId="8" xfId="0" applyNumberFormat="1" applyFont="1" applyBorder="1" applyAlignment="1">
      <alignment vertical="center"/>
    </xf>
    <xf numFmtId="0" fontId="5" fillId="0" borderId="12" xfId="0" applyFont="1" applyBorder="1" applyAlignment="1">
      <alignment horizontal="right" vertical="center"/>
    </xf>
    <xf numFmtId="1" fontId="3" fillId="0" borderId="8" xfId="0" applyNumberFormat="1" applyFont="1" applyBorder="1" applyAlignment="1">
      <alignment vertical="center"/>
    </xf>
    <xf numFmtId="0" fontId="5" fillId="0" borderId="16" xfId="0" applyFont="1" applyBorder="1" applyAlignment="1">
      <alignment vertical="center"/>
    </xf>
    <xf numFmtId="49" fontId="3" fillId="0" borderId="9" xfId="0" applyNumberFormat="1" applyFont="1" applyBorder="1" applyAlignment="1">
      <alignment vertical="center"/>
    </xf>
    <xf numFmtId="0" fontId="5" fillId="0" borderId="13" xfId="0" applyFont="1" applyBorder="1" applyAlignment="1">
      <alignment horizontal="right" vertical="center"/>
    </xf>
    <xf numFmtId="0" fontId="5" fillId="0" borderId="18" xfId="0" applyFont="1" applyBorder="1" applyAlignment="1">
      <alignment vertical="center"/>
    </xf>
    <xf numFmtId="1" fontId="3" fillId="0" borderId="9" xfId="0" applyNumberFormat="1" applyFont="1" applyBorder="1" applyAlignment="1">
      <alignment vertical="center"/>
    </xf>
    <xf numFmtId="1" fontId="5" fillId="0" borderId="12" xfId="0" applyNumberFormat="1" applyFont="1" applyBorder="1" applyAlignment="1">
      <alignment horizontal="right" vertical="center"/>
    </xf>
    <xf numFmtId="1" fontId="5" fillId="0" borderId="16" xfId="0" applyNumberFormat="1" applyFont="1" applyBorder="1" applyAlignment="1">
      <alignment vertical="center"/>
    </xf>
    <xf numFmtId="1" fontId="5" fillId="0" borderId="13" xfId="0" applyNumberFormat="1" applyFont="1" applyBorder="1" applyAlignment="1">
      <alignment horizontal="right" vertical="center"/>
    </xf>
    <xf numFmtId="1" fontId="5" fillId="0" borderId="18" xfId="0" applyNumberFormat="1" applyFont="1" applyBorder="1" applyAlignment="1">
      <alignment vertical="center"/>
    </xf>
    <xf numFmtId="0" fontId="3" fillId="6" borderId="0" xfId="0" applyFont="1" applyFill="1" applyAlignment="1">
      <alignment vertical="center" wrapText="1"/>
    </xf>
    <xf numFmtId="0" fontId="0" fillId="6" borderId="13" xfId="0" applyFill="1" applyBorder="1" applyAlignment="1">
      <alignment horizontal="center"/>
    </xf>
    <xf numFmtId="0" fontId="0" fillId="0" borderId="18" xfId="0" applyBorder="1" applyAlignment="1">
      <alignment horizontal="center"/>
    </xf>
    <xf numFmtId="0" fontId="0" fillId="0" borderId="7" xfId="0" applyBorder="1" applyAlignment="1">
      <alignment horizontal="center"/>
    </xf>
    <xf numFmtId="0" fontId="3" fillId="0" borderId="0" xfId="0" applyFont="1" applyAlignment="1">
      <alignment horizontal="left" vertical="top" wrapText="1"/>
    </xf>
    <xf numFmtId="0" fontId="5" fillId="0" borderId="0" xfId="0" applyFont="1" applyAlignment="1">
      <alignment vertical="center" wrapText="1"/>
    </xf>
    <xf numFmtId="0" fontId="5" fillId="6" borderId="0" xfId="0" applyFont="1" applyFill="1" applyAlignment="1">
      <alignment vertical="center" wrapText="1"/>
    </xf>
    <xf numFmtId="0" fontId="10" fillId="0" borderId="0" xfId="0" applyFont="1"/>
    <xf numFmtId="0" fontId="10" fillId="0" borderId="0" xfId="0" applyFont="1" applyAlignment="1">
      <alignment vertical="center" wrapText="1"/>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center"/>
    </xf>
    <xf numFmtId="0" fontId="11" fillId="0" borderId="0" xfId="0" applyFont="1" applyAlignment="1">
      <alignment vertical="center"/>
    </xf>
    <xf numFmtId="0" fontId="5" fillId="0" borderId="0" xfId="0" applyFont="1" applyAlignment="1">
      <alignment horizontal="center" vertical="center"/>
    </xf>
    <xf numFmtId="0" fontId="11" fillId="0" borderId="0" xfId="0" applyFont="1" applyAlignment="1">
      <alignment vertical="center" wrapText="1"/>
    </xf>
    <xf numFmtId="0" fontId="3" fillId="0" borderId="6" xfId="0" applyFont="1" applyBorder="1" applyAlignment="1">
      <alignment horizontal="center"/>
    </xf>
    <xf numFmtId="0" fontId="0" fillId="0" borderId="6" xfId="0" applyBorder="1" applyAlignment="1">
      <alignment horizontal="center"/>
    </xf>
    <xf numFmtId="0" fontId="5" fillId="0" borderId="6" xfId="0" applyFont="1" applyBorder="1"/>
    <xf numFmtId="9" fontId="3" fillId="0" borderId="6" xfId="0" applyNumberFormat="1" applyFont="1" applyBorder="1" applyAlignment="1">
      <alignment horizontal="center" vertical="center" wrapText="1"/>
    </xf>
    <xf numFmtId="42" fontId="5" fillId="0" borderId="6" xfId="0" applyNumberFormat="1" applyFont="1" applyBorder="1" applyAlignment="1">
      <alignment horizontal="center" vertical="center"/>
    </xf>
    <xf numFmtId="0" fontId="5" fillId="0" borderId="6" xfId="0" applyFont="1" applyBorder="1" applyAlignment="1">
      <alignment horizontal="left"/>
    </xf>
    <xf numFmtId="0" fontId="0" fillId="0" borderId="4" xfId="0" applyBorder="1" applyAlignment="1">
      <alignment horizontal="center" vertical="top"/>
    </xf>
    <xf numFmtId="0" fontId="0" fillId="0" borderId="6" xfId="0" applyBorder="1" applyAlignment="1">
      <alignment horizontal="center" vertical="top"/>
    </xf>
    <xf numFmtId="0" fontId="5" fillId="0" borderId="6" xfId="0" applyFont="1" applyBorder="1" applyAlignment="1">
      <alignment vertical="top" wrapText="1"/>
    </xf>
    <xf numFmtId="42" fontId="5" fillId="0" borderId="6" xfId="0" applyNumberFormat="1" applyFont="1" applyBorder="1" applyAlignment="1">
      <alignment horizontal="right" vertical="center"/>
    </xf>
    <xf numFmtId="0" fontId="3" fillId="0" borderId="4" xfId="0" applyFont="1" applyBorder="1" applyAlignment="1">
      <alignment horizontal="left" indent="1"/>
    </xf>
    <xf numFmtId="0" fontId="0" fillId="0" borderId="42" xfId="0" applyBorder="1" applyAlignment="1">
      <alignment horizontal="center"/>
    </xf>
    <xf numFmtId="0" fontId="0" fillId="0" borderId="45" xfId="0" applyBorder="1" applyAlignment="1">
      <alignment horizontal="center"/>
    </xf>
    <xf numFmtId="0" fontId="5" fillId="0" borderId="6" xfId="0" applyFont="1" applyBorder="1" applyAlignment="1">
      <alignment wrapText="1"/>
    </xf>
    <xf numFmtId="0" fontId="5" fillId="0" borderId="6"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5" fillId="0" borderId="4" xfId="0" applyFont="1" applyBorder="1" applyAlignment="1">
      <alignment horizontal="left"/>
    </xf>
    <xf numFmtId="0" fontId="0" fillId="2" borderId="6" xfId="0" applyFill="1" applyBorder="1" applyAlignment="1">
      <alignment horizontal="center"/>
    </xf>
    <xf numFmtId="42" fontId="5" fillId="0" borderId="6" xfId="0" applyNumberFormat="1" applyFont="1" applyBorder="1" applyAlignment="1">
      <alignment vertical="center"/>
    </xf>
    <xf numFmtId="0" fontId="0" fillId="2" borderId="4" xfId="0" applyFill="1" applyBorder="1" applyAlignment="1">
      <alignment horizontal="left" indent="1"/>
    </xf>
    <xf numFmtId="0" fontId="3" fillId="0" borderId="6" xfId="0" applyFont="1" applyBorder="1" applyAlignment="1">
      <alignment horizontal="left" indent="1"/>
    </xf>
    <xf numFmtId="0" fontId="5" fillId="2" borderId="6" xfId="0" applyFont="1" applyFill="1" applyBorder="1"/>
    <xf numFmtId="0" fontId="0" fillId="0" borderId="21" xfId="0" applyBorder="1" applyAlignment="1">
      <alignment horizontal="center"/>
    </xf>
    <xf numFmtId="0" fontId="5" fillId="0" borderId="4" xfId="0" applyFont="1" applyBorder="1" applyAlignment="1">
      <alignment horizontal="left" indent="1"/>
    </xf>
    <xf numFmtId="0" fontId="5" fillId="0" borderId="2" xfId="0" applyFont="1" applyBorder="1" applyAlignment="1">
      <alignment horizontal="left" indent="1"/>
    </xf>
    <xf numFmtId="0" fontId="5" fillId="0" borderId="6" xfId="0" applyFont="1" applyBorder="1" applyAlignment="1">
      <alignment horizontal="left" indent="1"/>
    </xf>
    <xf numFmtId="0" fontId="5" fillId="3" borderId="12" xfId="0" applyFont="1" applyFill="1" applyBorder="1" applyAlignment="1">
      <alignment horizontal="center"/>
    </xf>
    <xf numFmtId="0" fontId="5" fillId="3" borderId="3" xfId="0" applyFont="1" applyFill="1" applyBorder="1"/>
    <xf numFmtId="0" fontId="5" fillId="3" borderId="3" xfId="0" applyFont="1" applyFill="1" applyBorder="1" applyAlignment="1">
      <alignment horizontal="center"/>
    </xf>
    <xf numFmtId="0" fontId="5" fillId="3" borderId="18" xfId="0" applyFont="1" applyFill="1" applyBorder="1" applyAlignment="1">
      <alignment horizontal="center"/>
    </xf>
    <xf numFmtId="0" fontId="5" fillId="3" borderId="13" xfId="0" applyFont="1" applyFill="1" applyBorder="1" applyAlignment="1">
      <alignment horizontal="center"/>
    </xf>
    <xf numFmtId="0" fontId="5" fillId="3" borderId="20" xfId="0" applyFont="1" applyFill="1" applyBorder="1"/>
    <xf numFmtId="0" fontId="0" fillId="3" borderId="1" xfId="0" applyFill="1" applyBorder="1" applyAlignment="1">
      <alignment horizontal="center"/>
    </xf>
    <xf numFmtId="9" fontId="3" fillId="3" borderId="29" xfId="0" applyNumberFormat="1" applyFont="1" applyFill="1" applyBorder="1" applyAlignment="1">
      <alignment horizontal="center" wrapText="1"/>
    </xf>
    <xf numFmtId="42" fontId="5" fillId="3" borderId="30" xfId="0" applyNumberFormat="1" applyFont="1" applyFill="1" applyBorder="1" applyAlignment="1">
      <alignment horizontal="center"/>
    </xf>
    <xf numFmtId="42" fontId="5" fillId="3" borderId="15" xfId="0" applyNumberFormat="1" applyFont="1" applyFill="1" applyBorder="1" applyAlignment="1">
      <alignment horizontal="center"/>
    </xf>
    <xf numFmtId="0" fontId="5" fillId="3" borderId="1" xfId="0" applyFont="1" applyFill="1" applyBorder="1"/>
    <xf numFmtId="5" fontId="5" fillId="3" borderId="1" xfId="0" applyNumberFormat="1" applyFont="1" applyFill="1" applyBorder="1" applyAlignment="1">
      <alignment horizontal="center" vertical="center"/>
    </xf>
    <xf numFmtId="0" fontId="0" fillId="3" borderId="13" xfId="0" applyFill="1" applyBorder="1" applyAlignment="1">
      <alignment horizontal="center"/>
    </xf>
    <xf numFmtId="42" fontId="5" fillId="3" borderId="30" xfId="0" applyNumberFormat="1" applyFont="1" applyFill="1" applyBorder="1"/>
    <xf numFmtId="0" fontId="5" fillId="3" borderId="3" xfId="0" applyFont="1" applyFill="1" applyBorder="1" applyAlignment="1">
      <alignment horizontal="left"/>
    </xf>
    <xf numFmtId="0" fontId="5" fillId="3" borderId="1" xfId="0" applyFont="1" applyFill="1" applyBorder="1" applyAlignment="1">
      <alignment horizontal="left"/>
    </xf>
    <xf numFmtId="42" fontId="5" fillId="3" borderId="30" xfId="0" applyNumberFormat="1" applyFont="1" applyFill="1" applyBorder="1" applyAlignment="1">
      <alignment horizontal="right"/>
    </xf>
    <xf numFmtId="0" fontId="5" fillId="3" borderId="3" xfId="0" applyFont="1" applyFill="1" applyBorder="1" applyAlignment="1">
      <alignment wrapText="1"/>
    </xf>
    <xf numFmtId="0" fontId="5" fillId="3" borderId="1" xfId="0" applyFont="1" applyFill="1" applyBorder="1" applyAlignment="1">
      <alignment wrapText="1"/>
    </xf>
    <xf numFmtId="0" fontId="6" fillId="3" borderId="16" xfId="0" applyFont="1" applyFill="1" applyBorder="1" applyAlignment="1">
      <alignment horizontal="center"/>
    </xf>
    <xf numFmtId="0" fontId="6" fillId="3" borderId="12" xfId="0" applyFont="1" applyFill="1" applyBorder="1" applyAlignment="1">
      <alignment horizontal="center"/>
    </xf>
    <xf numFmtId="0" fontId="0" fillId="3" borderId="1" xfId="0" applyFill="1" applyBorder="1"/>
    <xf numFmtId="0" fontId="0" fillId="3" borderId="7" xfId="0" applyFill="1" applyBorder="1"/>
    <xf numFmtId="0" fontId="5" fillId="3" borderId="3" xfId="0" applyFont="1" applyFill="1" applyBorder="1" applyAlignment="1">
      <alignment horizontal="left" vertical="center"/>
    </xf>
    <xf numFmtId="0" fontId="6" fillId="3" borderId="1" xfId="0" applyFont="1" applyFill="1" applyBorder="1" applyAlignment="1">
      <alignment horizontal="left" vertical="center"/>
    </xf>
    <xf numFmtId="0" fontId="6" fillId="3" borderId="7" xfId="0" applyFont="1" applyFill="1" applyBorder="1"/>
    <xf numFmtId="0" fontId="0" fillId="0" borderId="6" xfId="0" applyBorder="1" applyAlignment="1">
      <alignment wrapText="1"/>
    </xf>
    <xf numFmtId="0" fontId="3" fillId="0" borderId="6" xfId="0" applyFont="1" applyBorder="1" applyAlignment="1">
      <alignment horizontal="left"/>
    </xf>
    <xf numFmtId="0" fontId="0" fillId="0" borderId="18" xfId="0" applyBorder="1" applyAlignment="1">
      <alignment horizontal="left" indent="1"/>
    </xf>
    <xf numFmtId="9" fontId="3" fillId="0" borderId="7" xfId="0" applyNumberFormat="1" applyFont="1" applyBorder="1" applyAlignment="1">
      <alignment horizontal="center" vertical="center" wrapText="1"/>
    </xf>
    <xf numFmtId="42" fontId="5" fillId="0" borderId="7" xfId="0" applyNumberFormat="1" applyFont="1" applyBorder="1" applyAlignment="1">
      <alignment horizontal="center" vertical="center"/>
    </xf>
    <xf numFmtId="42" fontId="5" fillId="0" borderId="7" xfId="0" applyNumberFormat="1" applyFont="1" applyBorder="1" applyAlignment="1">
      <alignment horizontal="right" vertical="center"/>
    </xf>
    <xf numFmtId="42" fontId="5" fillId="0" borderId="13" xfId="0" applyNumberFormat="1" applyFont="1" applyBorder="1" applyAlignment="1">
      <alignment horizontal="center"/>
    </xf>
    <xf numFmtId="0" fontId="0" fillId="0" borderId="4" xfId="0" applyBorder="1" applyAlignment="1">
      <alignment horizontal="left" wrapText="1" indent="1"/>
    </xf>
    <xf numFmtId="0" fontId="5" fillId="3" borderId="3" xfId="0" applyFont="1" applyFill="1" applyBorder="1" applyAlignment="1">
      <alignment horizontal="center" wrapText="1"/>
    </xf>
    <xf numFmtId="0" fontId="0" fillId="3" borderId="44" xfId="0" applyFill="1" applyBorder="1" applyAlignment="1">
      <alignment horizontal="center"/>
    </xf>
    <xf numFmtId="0" fontId="0" fillId="3" borderId="39" xfId="0" applyFill="1" applyBorder="1" applyAlignment="1">
      <alignment horizontal="center"/>
    </xf>
    <xf numFmtId="0" fontId="0" fillId="3" borderId="20" xfId="0" applyFill="1" applyBorder="1"/>
    <xf numFmtId="0" fontId="3" fillId="3" borderId="20" xfId="0" applyFont="1" applyFill="1" applyBorder="1" applyAlignment="1">
      <alignment wrapText="1"/>
    </xf>
    <xf numFmtId="42" fontId="5" fillId="3" borderId="2" xfId="0" applyNumberFormat="1" applyFont="1" applyFill="1" applyBorder="1" applyAlignment="1">
      <alignment horizontal="center"/>
    </xf>
    <xf numFmtId="0" fontId="3" fillId="3" borderId="1" xfId="0" applyFont="1" applyFill="1" applyBorder="1" applyAlignment="1">
      <alignment wrapText="1"/>
    </xf>
    <xf numFmtId="42" fontId="5" fillId="3" borderId="7" xfId="0" applyNumberFormat="1" applyFont="1" applyFill="1" applyBorder="1"/>
    <xf numFmtId="164" fontId="5" fillId="3" borderId="30" xfId="0" applyNumberFormat="1" applyFont="1" applyFill="1" applyBorder="1" applyAlignment="1">
      <alignment horizontal="right"/>
    </xf>
    <xf numFmtId="0" fontId="3" fillId="3" borderId="1" xfId="0" applyFont="1" applyFill="1" applyBorder="1"/>
    <xf numFmtId="164" fontId="5" fillId="3" borderId="30" xfId="0" applyNumberFormat="1" applyFont="1" applyFill="1" applyBorder="1" applyAlignment="1">
      <alignment horizontal="center"/>
    </xf>
    <xf numFmtId="0" fontId="3" fillId="5" borderId="1" xfId="0" applyFont="1" applyFill="1" applyBorder="1" applyAlignment="1" applyProtection="1">
      <alignment horizontal="left" vertical="center" indent="1"/>
      <protection locked="0"/>
    </xf>
    <xf numFmtId="0" fontId="3" fillId="5" borderId="15" xfId="0" applyFont="1" applyFill="1" applyBorder="1" applyAlignment="1" applyProtection="1">
      <alignment horizontal="left" vertical="center" indent="1"/>
      <protection locked="0"/>
    </xf>
    <xf numFmtId="0" fontId="3" fillId="5" borderId="20" xfId="0" applyFont="1" applyFill="1" applyBorder="1" applyAlignment="1" applyProtection="1">
      <alignment horizontal="left" vertical="center" indent="1"/>
      <protection locked="0"/>
    </xf>
    <xf numFmtId="0" fontId="3" fillId="5" borderId="3" xfId="0" applyFont="1" applyFill="1" applyBorder="1" applyAlignment="1" applyProtection="1">
      <alignment horizontal="left" vertical="center" indent="1"/>
      <protection locked="0"/>
    </xf>
    <xf numFmtId="0" fontId="3" fillId="5" borderId="2" xfId="0" applyFont="1" applyFill="1" applyBorder="1" applyAlignment="1" applyProtection="1">
      <alignment horizontal="left" vertical="center" indent="1"/>
      <protection locked="0"/>
    </xf>
    <xf numFmtId="164" fontId="3" fillId="5" borderId="34" xfId="0" applyNumberFormat="1" applyFont="1" applyFill="1" applyBorder="1" applyAlignment="1" applyProtection="1">
      <alignment horizontal="right" vertical="center"/>
      <protection locked="0"/>
    </xf>
    <xf numFmtId="5" fontId="3" fillId="0" borderId="3" xfId="0" applyNumberFormat="1" applyFont="1" applyBorder="1"/>
    <xf numFmtId="164" fontId="3" fillId="5" borderId="25" xfId="0" applyNumberFormat="1" applyFont="1" applyFill="1" applyBorder="1" applyAlignment="1" applyProtection="1">
      <alignment horizontal="right" vertical="center"/>
      <protection locked="0"/>
    </xf>
    <xf numFmtId="5" fontId="3" fillId="0" borderId="15" xfId="0" applyNumberFormat="1" applyFont="1" applyBorder="1"/>
    <xf numFmtId="9" fontId="3" fillId="5" borderId="37" xfId="0" applyNumberFormat="1" applyFont="1" applyFill="1" applyBorder="1" applyAlignment="1" applyProtection="1">
      <alignment horizontal="center" wrapText="1"/>
      <protection locked="0"/>
    </xf>
    <xf numFmtId="164" fontId="3" fillId="5" borderId="40" xfId="0" applyNumberFormat="1" applyFont="1" applyFill="1" applyBorder="1" applyAlignment="1" applyProtection="1">
      <alignment horizontal="right" vertical="center"/>
      <protection locked="0"/>
    </xf>
    <xf numFmtId="9" fontId="3" fillId="5" borderId="37" xfId="0" applyNumberFormat="1" applyFont="1" applyFill="1" applyBorder="1" applyAlignment="1" applyProtection="1">
      <alignment horizontal="center"/>
      <protection locked="0"/>
    </xf>
    <xf numFmtId="164" fontId="3" fillId="5" borderId="40" xfId="0" applyNumberFormat="1" applyFont="1" applyFill="1" applyBorder="1" applyProtection="1">
      <protection locked="0"/>
    </xf>
    <xf numFmtId="5" fontId="3" fillId="0" borderId="1" xfId="0" applyNumberFormat="1" applyFont="1" applyBorder="1"/>
    <xf numFmtId="164" fontId="5" fillId="0" borderId="6" xfId="0" applyNumberFormat="1" applyFont="1" applyBorder="1" applyAlignment="1">
      <alignment horizontal="right" vertical="center"/>
    </xf>
    <xf numFmtId="164" fontId="5" fillId="0" borderId="6" xfId="0" applyNumberFormat="1" applyFont="1" applyBorder="1" applyAlignment="1">
      <alignment horizontal="center" vertical="center"/>
    </xf>
    <xf numFmtId="49" fontId="3" fillId="5" borderId="8" xfId="0" applyNumberFormat="1" applyFont="1" applyFill="1" applyBorder="1" applyAlignment="1" applyProtection="1">
      <alignment horizontal="left" vertical="center" indent="1"/>
      <protection locked="0"/>
    </xf>
    <xf numFmtId="49" fontId="3" fillId="5" borderId="9" xfId="0" applyNumberFormat="1" applyFont="1" applyFill="1" applyBorder="1" applyAlignment="1" applyProtection="1">
      <alignment horizontal="left" vertical="center" indent="1"/>
      <protection locked="0"/>
    </xf>
    <xf numFmtId="0" fontId="1" fillId="0" borderId="0" xfId="0" applyFont="1" applyAlignment="1">
      <alignment horizontal="center" vertical="top"/>
    </xf>
    <xf numFmtId="0" fontId="5" fillId="0" borderId="0" xfId="0" applyFont="1" applyAlignment="1">
      <alignment horizontal="right"/>
    </xf>
    <xf numFmtId="1" fontId="3" fillId="5" borderId="8" xfId="0" applyNumberFormat="1" applyFont="1" applyFill="1" applyBorder="1" applyAlignment="1" applyProtection="1">
      <alignment horizontal="left" vertical="center" indent="1"/>
      <protection locked="0"/>
    </xf>
    <xf numFmtId="3" fontId="3" fillId="5" borderId="9" xfId="0" applyNumberFormat="1" applyFont="1" applyFill="1" applyBorder="1" applyAlignment="1" applyProtection="1">
      <alignment horizontal="left" vertical="center" indent="1"/>
      <protection locked="0"/>
    </xf>
    <xf numFmtId="1" fontId="3" fillId="5" borderId="9" xfId="0" applyNumberFormat="1" applyFont="1" applyFill="1" applyBorder="1" applyAlignment="1" applyProtection="1">
      <alignment horizontal="left" vertical="center" indent="1"/>
      <protection locked="0"/>
    </xf>
    <xf numFmtId="42" fontId="5" fillId="5" borderId="14" xfId="0" applyNumberFormat="1" applyFont="1" applyFill="1" applyBorder="1" applyAlignment="1" applyProtection="1">
      <alignment horizontal="center" vertical="center"/>
      <protection locked="0"/>
    </xf>
    <xf numFmtId="42" fontId="5" fillId="0" borderId="13" xfId="0" applyNumberFormat="1" applyFont="1" applyBorder="1" applyAlignment="1">
      <alignment horizontal="center" vertical="center"/>
    </xf>
    <xf numFmtId="42" fontId="5" fillId="0" borderId="5" xfId="0" applyNumberFormat="1" applyFont="1" applyBorder="1" applyAlignment="1">
      <alignment horizontal="center" vertical="center"/>
    </xf>
    <xf numFmtId="5" fontId="3" fillId="0" borderId="14" xfId="0" applyNumberFormat="1" applyFont="1" applyBorder="1" applyAlignment="1">
      <alignment horizontal="left"/>
    </xf>
    <xf numFmtId="164" fontId="3" fillId="0" borderId="14" xfId="0" applyNumberFormat="1" applyFont="1" applyBorder="1" applyAlignment="1">
      <alignment horizontal="left"/>
    </xf>
    <xf numFmtId="0" fontId="1" fillId="0" borderId="0" xfId="0" applyFont="1" applyAlignment="1">
      <alignment horizontal="center" vertical="center"/>
    </xf>
    <xf numFmtId="9" fontId="0" fillId="7" borderId="31" xfId="0" applyNumberFormat="1" applyFill="1" applyBorder="1" applyAlignment="1">
      <alignment horizontal="center" wrapText="1"/>
    </xf>
    <xf numFmtId="164" fontId="0" fillId="7" borderId="32" xfId="0" applyNumberFormat="1" applyFill="1" applyBorder="1" applyAlignment="1">
      <alignment horizontal="right" vertical="center"/>
    </xf>
    <xf numFmtId="9" fontId="0" fillId="7" borderId="33" xfId="0" applyNumberFormat="1" applyFill="1" applyBorder="1" applyAlignment="1">
      <alignment horizontal="center" wrapText="1"/>
    </xf>
    <xf numFmtId="164" fontId="0" fillId="7" borderId="34" xfId="0" applyNumberFormat="1" applyFill="1" applyBorder="1" applyAlignment="1">
      <alignment horizontal="right" vertical="center"/>
    </xf>
    <xf numFmtId="9" fontId="0" fillId="7" borderId="24" xfId="0" applyNumberFormat="1" applyFill="1" applyBorder="1" applyAlignment="1">
      <alignment horizontal="center" wrapText="1"/>
    </xf>
    <xf numFmtId="164" fontId="0" fillId="7" borderId="25" xfId="0" applyNumberFormat="1" applyFill="1" applyBorder="1" applyAlignment="1">
      <alignment horizontal="right" vertical="center"/>
    </xf>
    <xf numFmtId="9" fontId="0" fillId="7" borderId="35" xfId="0" applyNumberFormat="1" applyFill="1" applyBorder="1" applyAlignment="1">
      <alignment horizontal="center" wrapText="1"/>
    </xf>
    <xf numFmtId="164" fontId="0" fillId="7" borderId="36" xfId="0" applyNumberFormat="1" applyFill="1" applyBorder="1" applyAlignment="1">
      <alignment horizontal="right" vertical="center"/>
    </xf>
    <xf numFmtId="9" fontId="0" fillId="7" borderId="37" xfId="0" applyNumberFormat="1" applyFill="1" applyBorder="1" applyAlignment="1">
      <alignment horizontal="center" wrapText="1"/>
    </xf>
    <xf numFmtId="164" fontId="0" fillId="7" borderId="40" xfId="0" applyNumberFormat="1" applyFill="1" applyBorder="1" applyAlignment="1">
      <alignment horizontal="right" vertical="center"/>
    </xf>
    <xf numFmtId="9" fontId="0" fillId="7" borderId="26" xfId="0" applyNumberFormat="1" applyFill="1" applyBorder="1" applyAlignment="1">
      <alignment horizontal="center" wrapText="1"/>
    </xf>
    <xf numFmtId="164" fontId="0" fillId="7" borderId="27" xfId="0" applyNumberFormat="1" applyFill="1" applyBorder="1" applyAlignment="1">
      <alignment horizontal="right" vertical="center"/>
    </xf>
    <xf numFmtId="9" fontId="3" fillId="7" borderId="33" xfId="0" applyNumberFormat="1" applyFont="1" applyFill="1" applyBorder="1" applyAlignment="1">
      <alignment horizontal="center" wrapText="1"/>
    </xf>
    <xf numFmtId="9" fontId="0" fillId="7" borderId="28" xfId="0" applyNumberFormat="1" applyFill="1" applyBorder="1" applyAlignment="1">
      <alignment horizontal="center" wrapText="1"/>
    </xf>
    <xf numFmtId="164" fontId="0" fillId="7" borderId="41" xfId="0" applyNumberFormat="1" applyFill="1" applyBorder="1" applyAlignment="1">
      <alignment horizontal="right" vertical="center"/>
    </xf>
    <xf numFmtId="164" fontId="3" fillId="7" borderId="34" xfId="0" applyNumberFormat="1" applyFont="1" applyFill="1" applyBorder="1" applyAlignment="1">
      <alignment horizontal="right" vertical="center"/>
    </xf>
    <xf numFmtId="9" fontId="3" fillId="7" borderId="24" xfId="0" applyNumberFormat="1" applyFont="1" applyFill="1" applyBorder="1" applyAlignment="1">
      <alignment horizontal="center" wrapText="1"/>
    </xf>
    <xf numFmtId="164" fontId="3" fillId="7" borderId="25" xfId="0" applyNumberFormat="1" applyFont="1" applyFill="1" applyBorder="1" applyAlignment="1">
      <alignment horizontal="right" vertical="center"/>
    </xf>
    <xf numFmtId="9" fontId="3" fillId="7" borderId="37" xfId="0" applyNumberFormat="1" applyFont="1" applyFill="1" applyBorder="1" applyAlignment="1">
      <alignment horizontal="center" wrapText="1"/>
    </xf>
    <xf numFmtId="164" fontId="3" fillId="7" borderId="40" xfId="0" applyNumberFormat="1" applyFont="1" applyFill="1" applyBorder="1" applyAlignment="1">
      <alignment horizontal="right" vertical="center"/>
    </xf>
    <xf numFmtId="9" fontId="3" fillId="7" borderId="31" xfId="0" applyNumberFormat="1" applyFont="1" applyFill="1" applyBorder="1" applyAlignment="1">
      <alignment horizontal="center" wrapText="1"/>
    </xf>
    <xf numFmtId="164" fontId="3" fillId="7" borderId="32" xfId="0" applyNumberFormat="1" applyFont="1" applyFill="1" applyBorder="1" applyAlignment="1">
      <alignment horizontal="right"/>
    </xf>
    <xf numFmtId="164" fontId="3" fillId="7" borderId="25" xfId="0" applyNumberFormat="1" applyFont="1" applyFill="1" applyBorder="1" applyAlignment="1">
      <alignment horizontal="right"/>
    </xf>
    <xf numFmtId="9" fontId="3" fillId="7" borderId="26" xfId="0" applyNumberFormat="1" applyFont="1" applyFill="1" applyBorder="1" applyAlignment="1">
      <alignment horizontal="center" wrapText="1"/>
    </xf>
    <xf numFmtId="164" fontId="3" fillId="7" borderId="27" xfId="0" applyNumberFormat="1" applyFont="1" applyFill="1" applyBorder="1" applyAlignment="1">
      <alignment horizontal="right"/>
    </xf>
    <xf numFmtId="9" fontId="3" fillId="7" borderId="31" xfId="0" applyNumberFormat="1" applyFont="1" applyFill="1" applyBorder="1" applyAlignment="1">
      <alignment horizontal="center" vertical="center" wrapText="1"/>
    </xf>
    <xf numFmtId="9" fontId="3" fillId="7" borderId="24" xfId="0" applyNumberFormat="1" applyFont="1" applyFill="1" applyBorder="1" applyAlignment="1">
      <alignment horizontal="center" vertical="center" wrapText="1"/>
    </xf>
    <xf numFmtId="164" fontId="3" fillId="7" borderId="34" xfId="0" applyNumberFormat="1" applyFont="1" applyFill="1" applyBorder="1" applyAlignment="1">
      <alignment horizontal="right"/>
    </xf>
    <xf numFmtId="164" fontId="0" fillId="7" borderId="25" xfId="0" applyNumberFormat="1" applyFill="1" applyBorder="1" applyAlignment="1">
      <alignment horizontal="right"/>
    </xf>
    <xf numFmtId="164" fontId="0" fillId="7" borderId="27" xfId="0" applyNumberFormat="1" applyFill="1" applyBorder="1" applyAlignment="1">
      <alignment horizontal="right"/>
    </xf>
    <xf numFmtId="9" fontId="0" fillId="7" borderId="29" xfId="0" applyNumberFormat="1" applyFill="1" applyBorder="1" applyAlignment="1">
      <alignment horizontal="center" wrapText="1"/>
    </xf>
    <xf numFmtId="164" fontId="5" fillId="7" borderId="30" xfId="0" applyNumberFormat="1" applyFont="1" applyFill="1" applyBorder="1" applyAlignment="1">
      <alignment horizontal="right"/>
    </xf>
    <xf numFmtId="164" fontId="5" fillId="7" borderId="41" xfId="0" applyNumberFormat="1" applyFont="1" applyFill="1" applyBorder="1" applyAlignment="1">
      <alignment horizontal="right"/>
    </xf>
    <xf numFmtId="164" fontId="3" fillId="7" borderId="41" xfId="0" applyNumberFormat="1" applyFont="1" applyFill="1" applyBorder="1" applyAlignment="1">
      <alignment horizontal="right"/>
    </xf>
    <xf numFmtId="164" fontId="0" fillId="7" borderId="34" xfId="0" applyNumberFormat="1" applyFill="1" applyBorder="1" applyAlignment="1">
      <alignment horizontal="right"/>
    </xf>
    <xf numFmtId="164" fontId="0" fillId="7" borderId="40" xfId="0" applyNumberFormat="1" applyFill="1" applyBorder="1" applyAlignment="1">
      <alignment horizontal="right"/>
    </xf>
    <xf numFmtId="164" fontId="0" fillId="7" borderId="32" xfId="0" applyNumberFormat="1" applyFill="1" applyBorder="1" applyAlignment="1">
      <alignment horizontal="right"/>
    </xf>
    <xf numFmtId="164" fontId="0" fillId="7" borderId="25" xfId="0" applyNumberFormat="1" applyFill="1" applyBorder="1" applyAlignment="1">
      <alignment vertical="center"/>
    </xf>
    <xf numFmtId="164" fontId="0" fillId="7" borderId="27" xfId="0" applyNumberFormat="1" applyFill="1" applyBorder="1" applyAlignment="1">
      <alignment vertical="center"/>
    </xf>
    <xf numFmtId="164" fontId="5" fillId="7" borderId="34" xfId="0" applyNumberFormat="1" applyFont="1" applyFill="1" applyBorder="1" applyAlignment="1">
      <alignment vertical="center"/>
    </xf>
    <xf numFmtId="164" fontId="5" fillId="7" borderId="25" xfId="0" applyNumberFormat="1" applyFont="1" applyFill="1" applyBorder="1" applyAlignment="1">
      <alignment vertical="center"/>
    </xf>
    <xf numFmtId="164" fontId="5" fillId="7" borderId="40" xfId="0" applyNumberFormat="1" applyFont="1" applyFill="1" applyBorder="1" applyAlignment="1">
      <alignment vertical="center"/>
    </xf>
    <xf numFmtId="164" fontId="0" fillId="7" borderId="34" xfId="0" applyNumberFormat="1" applyFill="1" applyBorder="1" applyAlignment="1">
      <alignment vertical="center"/>
    </xf>
    <xf numFmtId="164" fontId="0" fillId="7" borderId="32" xfId="0" applyNumberFormat="1" applyFill="1" applyBorder="1"/>
    <xf numFmtId="164" fontId="0" fillId="7" borderId="27" xfId="0" applyNumberFormat="1" applyFill="1" applyBorder="1"/>
    <xf numFmtId="9" fontId="0" fillId="7" borderId="22" xfId="0" applyNumberFormat="1" applyFill="1" applyBorder="1" applyAlignment="1">
      <alignment horizontal="center" wrapText="1"/>
    </xf>
    <xf numFmtId="164" fontId="0" fillId="7" borderId="23" xfId="0" applyNumberFormat="1" applyFill="1" applyBorder="1" applyAlignment="1">
      <alignment horizontal="right"/>
    </xf>
    <xf numFmtId="9" fontId="11" fillId="7" borderId="22" xfId="0" applyNumberFormat="1" applyFont="1" applyFill="1" applyBorder="1" applyAlignment="1">
      <alignment horizontal="center" wrapText="1"/>
    </xf>
    <xf numFmtId="164" fontId="11" fillId="7" borderId="23" xfId="0" applyNumberFormat="1" applyFont="1" applyFill="1" applyBorder="1" applyAlignment="1">
      <alignment horizontal="right"/>
    </xf>
    <xf numFmtId="164" fontId="0" fillId="7" borderId="30" xfId="0" applyNumberFormat="1" applyFill="1" applyBorder="1" applyAlignment="1">
      <alignment horizontal="right"/>
    </xf>
    <xf numFmtId="0" fontId="3" fillId="3" borderId="17" xfId="0" applyFont="1" applyFill="1" applyBorder="1" applyAlignment="1">
      <alignment vertical="center"/>
    </xf>
    <xf numFmtId="0" fontId="6" fillId="0" borderId="17" xfId="0" applyFont="1" applyBorder="1" applyAlignment="1">
      <alignment vertical="center"/>
    </xf>
    <xf numFmtId="0" fontId="6" fillId="0" borderId="0" xfId="0" applyFont="1" applyAlignment="1">
      <alignment vertical="center"/>
    </xf>
    <xf numFmtId="0" fontId="5" fillId="0" borderId="17"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49" fontId="5" fillId="0" borderId="12" xfId="0" applyNumberFormat="1" applyFont="1" applyBorder="1" applyAlignment="1" applyProtection="1">
      <alignment horizontal="right" vertical="center" indent="1"/>
      <protection locked="0"/>
    </xf>
    <xf numFmtId="49" fontId="5" fillId="0" borderId="13" xfId="0" applyNumberFormat="1" applyFont="1" applyBorder="1" applyAlignment="1" applyProtection="1">
      <alignment horizontal="right" vertical="center" indent="1"/>
      <protection locked="0"/>
    </xf>
    <xf numFmtId="49" fontId="3" fillId="0" borderId="16" xfId="0" applyNumberFormat="1" applyFont="1" applyBorder="1" applyAlignment="1" applyProtection="1">
      <alignment horizontal="left" vertical="center" indent="1"/>
      <protection locked="0"/>
    </xf>
    <xf numFmtId="49" fontId="3" fillId="0" borderId="18" xfId="0" applyNumberFormat="1" applyFont="1" applyBorder="1" applyAlignment="1" applyProtection="1">
      <alignment horizontal="left" vertical="center" indent="1"/>
      <protection locked="0"/>
    </xf>
    <xf numFmtId="0" fontId="0" fillId="0" borderId="0" xfId="0" applyAlignment="1">
      <alignment horizontal="center"/>
    </xf>
    <xf numFmtId="0" fontId="5" fillId="0" borderId="4" xfId="0" applyFont="1" applyBorder="1"/>
    <xf numFmtId="0" fontId="5" fillId="0" borderId="5" xfId="0" applyFont="1" applyBorder="1"/>
    <xf numFmtId="0" fontId="5" fillId="0" borderId="6" xfId="0" applyFont="1" applyBorder="1" applyAlignment="1">
      <alignment horizontal="right"/>
    </xf>
    <xf numFmtId="0" fontId="5" fillId="0" borderId="0" xfId="0" applyFont="1" applyAlignment="1">
      <alignment horizontal="right" vertical="center"/>
    </xf>
    <xf numFmtId="9" fontId="3" fillId="0" borderId="14" xfId="0" applyNumberFormat="1" applyFont="1" applyBorder="1" applyAlignment="1">
      <alignment horizontal="left" vertical="center"/>
    </xf>
    <xf numFmtId="0" fontId="12" fillId="0" borderId="0" xfId="0" applyFont="1"/>
    <xf numFmtId="0" fontId="3" fillId="0" borderId="17" xfId="0" applyFont="1" applyBorder="1"/>
    <xf numFmtId="0" fontId="0" fillId="0" borderId="17" xfId="0" applyBorder="1"/>
    <xf numFmtId="9" fontId="3" fillId="0" borderId="4" xfId="0" applyNumberFormat="1" applyFont="1" applyBorder="1" applyAlignment="1">
      <alignment horizontal="center" wrapText="1"/>
    </xf>
    <xf numFmtId="42" fontId="5" fillId="0" borderId="3" xfId="0" applyNumberFormat="1" applyFont="1" applyBorder="1" applyAlignment="1">
      <alignment horizontal="center" vertical="center"/>
    </xf>
    <xf numFmtId="42" fontId="5" fillId="0" borderId="1" xfId="0" applyNumberFormat="1" applyFont="1" applyBorder="1" applyAlignment="1">
      <alignment horizontal="center" vertical="center"/>
    </xf>
    <xf numFmtId="42" fontId="3" fillId="0" borderId="5" xfId="0" applyNumberFormat="1" applyFont="1" applyBorder="1" applyAlignment="1">
      <alignment horizontal="center"/>
    </xf>
    <xf numFmtId="0" fontId="11" fillId="0" borderId="0" xfId="0" applyFont="1" applyAlignment="1">
      <alignment vertical="top" wrapText="1"/>
    </xf>
    <xf numFmtId="42" fontId="6" fillId="0" borderId="14" xfId="0" applyNumberFormat="1" applyFont="1" applyBorder="1" applyAlignment="1">
      <alignment horizontal="center" vertical="center"/>
    </xf>
    <xf numFmtId="0" fontId="2" fillId="0" borderId="0" xfId="0" applyFont="1" applyAlignment="1">
      <alignment horizontal="center" vertical="center"/>
    </xf>
    <xf numFmtId="0" fontId="9" fillId="0" borderId="0" xfId="0" applyFont="1" applyAlignment="1">
      <alignment horizontal="center" vertical="center"/>
    </xf>
    <xf numFmtId="0" fontId="0" fillId="0" borderId="17" xfId="0" applyBorder="1" applyAlignment="1">
      <alignment horizontal="center"/>
    </xf>
    <xf numFmtId="0" fontId="6" fillId="3" borderId="17" xfId="0" applyFont="1" applyFill="1" applyBorder="1" applyAlignment="1">
      <alignment horizontal="left" vertical="center"/>
    </xf>
    <xf numFmtId="0" fontId="0" fillId="0" borderId="0" xfId="0" applyAlignment="1">
      <alignment vertical="center" wrapText="1"/>
    </xf>
    <xf numFmtId="14" fontId="3" fillId="5" borderId="8" xfId="0" applyNumberFormat="1" applyFont="1" applyFill="1" applyBorder="1" applyAlignment="1" applyProtection="1">
      <alignment horizontal="left" vertical="center" indent="1"/>
      <protection locked="0"/>
    </xf>
    <xf numFmtId="165" fontId="3" fillId="5" borderId="8" xfId="0" applyNumberFormat="1" applyFont="1" applyFill="1" applyBorder="1" applyAlignment="1" applyProtection="1">
      <alignment horizontal="left" vertical="center" indent="1"/>
      <protection locked="0"/>
    </xf>
    <xf numFmtId="9" fontId="0" fillId="4" borderId="29" xfId="0" applyNumberFormat="1" applyFill="1" applyBorder="1" applyAlignment="1">
      <alignment horizontal="center" wrapText="1"/>
    </xf>
    <xf numFmtId="0" fontId="0" fillId="4" borderId="30" xfId="0" applyFill="1" applyBorder="1" applyAlignment="1">
      <alignment horizontal="center" wrapText="1"/>
    </xf>
    <xf numFmtId="1" fontId="5" fillId="0" borderId="8" xfId="0" applyNumberFormat="1" applyFont="1" applyBorder="1" applyAlignment="1">
      <alignment horizontal="center" vertical="center"/>
    </xf>
    <xf numFmtId="1" fontId="5" fillId="0" borderId="9" xfId="0" applyNumberFormat="1" applyFont="1" applyBorder="1" applyAlignment="1">
      <alignment horizontal="center" vertical="center"/>
    </xf>
    <xf numFmtId="0" fontId="5" fillId="0" borderId="8" xfId="0" applyFont="1" applyBorder="1" applyAlignment="1">
      <alignment horizontal="center" vertical="center"/>
    </xf>
    <xf numFmtId="9" fontId="0" fillId="5" borderId="44" xfId="0" applyNumberFormat="1" applyFill="1" applyBorder="1" applyAlignment="1" applyProtection="1">
      <alignment horizontal="center"/>
      <protection locked="0"/>
    </xf>
    <xf numFmtId="0" fontId="0" fillId="3" borderId="4" xfId="0" applyFill="1" applyBorder="1" applyAlignment="1">
      <alignment horizontal="center"/>
    </xf>
    <xf numFmtId="0" fontId="0" fillId="3" borderId="6" xfId="0" applyFill="1" applyBorder="1" applyAlignment="1">
      <alignment horizontal="center"/>
    </xf>
    <xf numFmtId="42" fontId="6" fillId="3" borderId="6" xfId="0" applyNumberFormat="1" applyFont="1" applyFill="1" applyBorder="1" applyAlignment="1">
      <alignment horizontal="center" vertical="center"/>
    </xf>
    <xf numFmtId="42" fontId="7" fillId="0" borderId="5" xfId="0" applyNumberFormat="1" applyFont="1" applyBorder="1" applyAlignment="1">
      <alignment horizontal="center" vertical="center"/>
    </xf>
    <xf numFmtId="9" fontId="5" fillId="0" borderId="4" xfId="0" applyNumberFormat="1" applyFont="1" applyBorder="1" applyAlignment="1" applyProtection="1">
      <alignment horizontal="center" vertical="center" wrapText="1"/>
      <protection locked="0"/>
    </xf>
    <xf numFmtId="0" fontId="0" fillId="0" borderId="6" xfId="0" applyBorder="1" applyAlignment="1">
      <alignment horizontal="center" vertical="center"/>
    </xf>
    <xf numFmtId="0" fontId="0" fillId="0" borderId="5" xfId="0" applyBorder="1" applyAlignment="1">
      <alignment horizontal="center" vertical="center"/>
    </xf>
    <xf numFmtId="9" fontId="5" fillId="0" borderId="6" xfId="0" applyNumberFormat="1" applyFont="1" applyBorder="1" applyAlignment="1">
      <alignment horizontal="center" vertical="center" wrapText="1"/>
    </xf>
    <xf numFmtId="9" fontId="5" fillId="0" borderId="7" xfId="0" applyNumberFormat="1" applyFont="1" applyBorder="1" applyAlignment="1">
      <alignment horizontal="center" vertical="center" wrapText="1"/>
    </xf>
    <xf numFmtId="0" fontId="2" fillId="0" borderId="0" xfId="0" applyFont="1" applyAlignment="1">
      <alignment horizontal="center" vertical="center"/>
    </xf>
    <xf numFmtId="0" fontId="5" fillId="0" borderId="3" xfId="0" applyFont="1" applyBorder="1" applyAlignment="1">
      <alignment horizontal="right" vertical="center"/>
    </xf>
    <xf numFmtId="0" fontId="5" fillId="0" borderId="1" xfId="0" applyFont="1" applyBorder="1" applyAlignment="1">
      <alignment horizontal="right" vertical="center"/>
    </xf>
    <xf numFmtId="0" fontId="9" fillId="0" borderId="0" xfId="0" applyFont="1" applyAlignment="1">
      <alignment horizontal="center" vertical="center"/>
    </xf>
    <xf numFmtId="9" fontId="5" fillId="0" borderId="18" xfId="0" applyNumberFormat="1" applyFont="1" applyBorder="1" applyAlignment="1" applyProtection="1">
      <alignment horizontal="center" vertical="center" wrapText="1"/>
      <protection locked="0"/>
    </xf>
    <xf numFmtId="0" fontId="0" fillId="0" borderId="7" xfId="0" applyBorder="1" applyAlignment="1">
      <alignment horizontal="center" vertical="center"/>
    </xf>
    <xf numFmtId="0" fontId="0" fillId="0" borderId="13" xfId="0" applyBorder="1" applyAlignment="1">
      <alignment horizontal="center" vertical="center"/>
    </xf>
    <xf numFmtId="9" fontId="5" fillId="0" borderId="18" xfId="0" applyNumberFormat="1" applyFont="1" applyBorder="1" applyAlignment="1" applyProtection="1">
      <alignment horizontal="left" vertical="center" wrapText="1"/>
      <protection locked="0"/>
    </xf>
    <xf numFmtId="0" fontId="0" fillId="0" borderId="7" xfId="0" applyBorder="1" applyAlignment="1">
      <alignment horizontal="left" vertical="center"/>
    </xf>
    <xf numFmtId="0" fontId="0" fillId="0" borderId="13" xfId="0" applyBorder="1" applyAlignment="1">
      <alignment horizontal="left" vertical="center"/>
    </xf>
    <xf numFmtId="42" fontId="6" fillId="3" borderId="5" xfId="0" applyNumberFormat="1" applyFont="1" applyFill="1" applyBorder="1" applyAlignment="1">
      <alignment horizontal="center" vertical="center"/>
    </xf>
    <xf numFmtId="0" fontId="0" fillId="0" borderId="21" xfId="0" applyBorder="1" applyAlignment="1">
      <alignment horizontal="center"/>
    </xf>
    <xf numFmtId="0" fontId="0" fillId="0" borderId="0" xfId="0" applyAlignment="1">
      <alignment horizontal="center"/>
    </xf>
    <xf numFmtId="9" fontId="5" fillId="0" borderId="0" xfId="0" applyNumberFormat="1" applyFont="1" applyAlignment="1" applyProtection="1">
      <alignment horizontal="center" vertical="center" wrapText="1"/>
      <protection locked="0"/>
    </xf>
    <xf numFmtId="0" fontId="0" fillId="0" borderId="0" xfId="0" applyAlignment="1">
      <alignment horizontal="center" vertical="center"/>
    </xf>
    <xf numFmtId="9" fontId="5" fillId="0" borderId="6" xfId="0" applyNumberFormat="1" applyFont="1" applyBorder="1" applyAlignment="1" applyProtection="1">
      <alignment horizontal="center" vertical="center" wrapText="1"/>
      <protection locked="0"/>
    </xf>
    <xf numFmtId="0" fontId="0" fillId="3" borderId="16" xfId="0" applyFill="1" applyBorder="1" applyAlignment="1">
      <alignment horizontal="center"/>
    </xf>
    <xf numFmtId="0" fontId="0" fillId="3" borderId="17" xfId="0" applyFill="1" applyBorder="1" applyAlignment="1">
      <alignment horizontal="center"/>
    </xf>
    <xf numFmtId="42" fontId="6" fillId="3" borderId="6" xfId="0" applyNumberFormat="1" applyFont="1" applyFill="1" applyBorder="1" applyAlignment="1">
      <alignment horizontal="center" vertical="center" wrapText="1"/>
    </xf>
    <xf numFmtId="42" fontId="6" fillId="3" borderId="5" xfId="0" applyNumberFormat="1" applyFont="1" applyFill="1" applyBorder="1" applyAlignment="1">
      <alignment horizontal="center" vertical="center" wrapText="1"/>
    </xf>
    <xf numFmtId="9" fontId="5" fillId="0" borderId="17" xfId="0" applyNumberFormat="1" applyFont="1" applyBorder="1" applyAlignment="1">
      <alignment horizontal="center" wrapText="1"/>
    </xf>
    <xf numFmtId="0" fontId="5" fillId="0" borderId="17" xfId="0" applyFont="1" applyBorder="1" applyAlignment="1">
      <alignment horizontal="center"/>
    </xf>
    <xf numFmtId="9" fontId="5" fillId="0" borderId="18" xfId="0" applyNumberFormat="1" applyFont="1" applyBorder="1" applyAlignment="1">
      <alignment horizontal="center" wrapText="1"/>
    </xf>
    <xf numFmtId="9" fontId="5" fillId="0" borderId="13" xfId="0" applyNumberFormat="1" applyFont="1" applyBorder="1" applyAlignment="1">
      <alignment horizontal="center" wrapText="1"/>
    </xf>
    <xf numFmtId="0" fontId="5" fillId="0" borderId="18" xfId="0" applyFont="1" applyBorder="1" applyAlignment="1">
      <alignment horizontal="center"/>
    </xf>
    <xf numFmtId="0" fontId="5" fillId="0" borderId="13" xfId="0" applyFont="1" applyBorder="1" applyAlignment="1">
      <alignment horizontal="center"/>
    </xf>
    <xf numFmtId="9" fontId="5" fillId="0" borderId="21" xfId="0" applyNumberFormat="1" applyFont="1" applyBorder="1" applyAlignment="1" applyProtection="1">
      <alignment horizontal="center" vertical="center" wrapText="1"/>
      <protection locked="0"/>
    </xf>
    <xf numFmtId="0" fontId="0" fillId="0" borderId="14" xfId="0" applyBorder="1" applyAlignment="1">
      <alignment horizontal="center" vertical="center"/>
    </xf>
    <xf numFmtId="9" fontId="5" fillId="0" borderId="4" xfId="0" applyNumberFormat="1" applyFont="1" applyBorder="1" applyAlignment="1" applyProtection="1">
      <alignment horizontal="left" vertical="center" wrapText="1"/>
      <protection locked="0"/>
    </xf>
    <xf numFmtId="0" fontId="0" fillId="0" borderId="6" xfId="0" applyBorder="1" applyAlignment="1">
      <alignment horizontal="left" vertical="center"/>
    </xf>
    <xf numFmtId="0" fontId="0" fillId="0" borderId="5" xfId="0" applyBorder="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9" fontId="5" fillId="3" borderId="4" xfId="0" applyNumberFormat="1" applyFont="1" applyFill="1" applyBorder="1" applyAlignment="1">
      <alignment horizontal="center" wrapText="1"/>
    </xf>
    <xf numFmtId="9" fontId="5" fillId="3" borderId="5" xfId="0" applyNumberFormat="1" applyFont="1" applyFill="1" applyBorder="1" applyAlignment="1">
      <alignment horizontal="center" wrapText="1"/>
    </xf>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0" borderId="22"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3" xfId="0" applyFont="1" applyBorder="1" applyAlignment="1">
      <alignment horizontal="center" vertical="center"/>
    </xf>
    <xf numFmtId="0" fontId="5" fillId="0" borderId="36" xfId="0" applyFont="1" applyBorder="1" applyAlignment="1">
      <alignment horizontal="center" vertical="center"/>
    </xf>
    <xf numFmtId="0" fontId="0" fillId="0" borderId="17" xfId="0" applyBorder="1" applyAlignment="1">
      <alignment horizontal="center"/>
    </xf>
    <xf numFmtId="9" fontId="5" fillId="3" borderId="4" xfId="0" applyNumberFormat="1" applyFont="1" applyFill="1" applyBorder="1" applyAlignment="1" applyProtection="1">
      <alignment horizontal="center" wrapText="1"/>
      <protection locked="0"/>
    </xf>
    <xf numFmtId="9" fontId="5" fillId="3" borderId="5" xfId="0" applyNumberFormat="1" applyFont="1" applyFill="1" applyBorder="1" applyAlignment="1" applyProtection="1">
      <alignment horizontal="center" wrapText="1"/>
      <protection locked="0"/>
    </xf>
    <xf numFmtId="0" fontId="5" fillId="3" borderId="4" xfId="0" applyFont="1" applyFill="1" applyBorder="1" applyAlignment="1" applyProtection="1">
      <alignment horizontal="center"/>
      <protection locked="0"/>
    </xf>
    <xf numFmtId="0" fontId="5" fillId="3" borderId="5" xfId="0" applyFont="1" applyFill="1" applyBorder="1" applyAlignment="1" applyProtection="1">
      <alignment horizontal="center"/>
      <protection locked="0"/>
    </xf>
    <xf numFmtId="0" fontId="6" fillId="3" borderId="17" xfId="0" applyFont="1" applyFill="1" applyBorder="1" applyAlignment="1">
      <alignment horizontal="left" vertical="center"/>
    </xf>
    <xf numFmtId="0" fontId="5" fillId="0" borderId="4"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1" fontId="5" fillId="0" borderId="3" xfId="0" applyNumberFormat="1" applyFont="1" applyBorder="1" applyAlignment="1">
      <alignment horizontal="right" vertical="center"/>
    </xf>
    <xf numFmtId="1" fontId="5" fillId="0" borderId="1" xfId="0" applyNumberFormat="1" applyFont="1" applyBorder="1" applyAlignment="1">
      <alignment horizontal="righ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3" borderId="17" xfId="0" applyFont="1" applyFill="1" applyBorder="1" applyAlignment="1">
      <alignment horizontal="left" vertical="center"/>
    </xf>
    <xf numFmtId="42" fontId="5" fillId="6" borderId="5" xfId="0" applyNumberFormat="1" applyFont="1" applyFill="1" applyBorder="1" applyAlignment="1" applyProtection="1">
      <alignment horizontal="center"/>
    </xf>
    <xf numFmtId="42" fontId="5" fillId="0" borderId="13" xfId="0" applyNumberFormat="1" applyFont="1" applyBorder="1" applyAlignment="1" applyProtection="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43"/>
  <sheetViews>
    <sheetView showGridLines="0" zoomScaleNormal="100" zoomScaleSheetLayoutView="100" workbookViewId="0">
      <selection activeCell="E14" sqref="E14"/>
    </sheetView>
  </sheetViews>
  <sheetFormatPr defaultRowHeight="12.75" x14ac:dyDescent="0.2"/>
  <cols>
    <col min="1" max="1" width="1.7109375" customWidth="1"/>
    <col min="2" max="2" width="86.140625" customWidth="1"/>
  </cols>
  <sheetData>
    <row r="1" spans="2:2" ht="20.25" x14ac:dyDescent="0.2">
      <c r="B1" s="428" t="s">
        <v>0</v>
      </c>
    </row>
    <row r="2" spans="2:2" ht="5.45" customHeight="1" x14ac:dyDescent="0.2">
      <c r="B2" s="428"/>
    </row>
    <row r="3" spans="2:2" ht="18" x14ac:dyDescent="0.2">
      <c r="B3" s="429" t="s">
        <v>1</v>
      </c>
    </row>
    <row r="4" spans="2:2" ht="9.6" customHeight="1" x14ac:dyDescent="0.2">
      <c r="B4" s="353" t="s">
        <v>2</v>
      </c>
    </row>
    <row r="5" spans="2:2" x14ac:dyDescent="0.2">
      <c r="B5" s="251"/>
    </row>
    <row r="6" spans="2:2" s="3" customFormat="1" ht="20.100000000000001" customHeight="1" x14ac:dyDescent="0.2">
      <c r="B6" s="247" t="s">
        <v>3</v>
      </c>
    </row>
    <row r="7" spans="2:2" ht="93" customHeight="1" x14ac:dyDescent="0.2">
      <c r="B7" s="242" t="s">
        <v>4</v>
      </c>
    </row>
    <row r="8" spans="2:2" x14ac:dyDescent="0.2">
      <c r="B8" s="68"/>
    </row>
    <row r="9" spans="2:2" x14ac:dyDescent="0.2">
      <c r="B9" s="20" t="s">
        <v>5</v>
      </c>
    </row>
    <row r="10" spans="2:2" ht="18" customHeight="1" x14ac:dyDescent="0.2">
      <c r="B10" s="245" t="s">
        <v>6</v>
      </c>
    </row>
    <row r="11" spans="2:2" ht="8.4499999999999993" customHeight="1" x14ac:dyDescent="0.2">
      <c r="B11" s="68"/>
    </row>
    <row r="12" spans="2:2" ht="63.95" customHeight="1" x14ac:dyDescent="0.2">
      <c r="B12" s="238" t="s">
        <v>7</v>
      </c>
    </row>
    <row r="13" spans="2:2" ht="21" customHeight="1" x14ac:dyDescent="0.2">
      <c r="B13" s="244" t="s">
        <v>8</v>
      </c>
    </row>
    <row r="14" spans="2:2" ht="295.5" customHeight="1" x14ac:dyDescent="0.2">
      <c r="B14" s="432" t="s">
        <v>9</v>
      </c>
    </row>
    <row r="15" spans="2:2" ht="54" customHeight="1" x14ac:dyDescent="0.2">
      <c r="B15" s="224" t="s">
        <v>10</v>
      </c>
    </row>
    <row r="16" spans="2:2" ht="44.1" customHeight="1" x14ac:dyDescent="0.2">
      <c r="B16" s="224" t="s">
        <v>11</v>
      </c>
    </row>
    <row r="17" spans="2:11" ht="55.5" customHeight="1" x14ac:dyDescent="0.2">
      <c r="B17" s="224" t="s">
        <v>12</v>
      </c>
    </row>
    <row r="18" spans="2:11" ht="64.5" customHeight="1" x14ac:dyDescent="0.2">
      <c r="B18" s="129" t="s">
        <v>13</v>
      </c>
    </row>
    <row r="19" spans="2:11" ht="30.95" customHeight="1" x14ac:dyDescent="0.2">
      <c r="B19" s="224" t="s">
        <v>14</v>
      </c>
    </row>
    <row r="20" spans="2:11" ht="12.95" customHeight="1" x14ac:dyDescent="0.2">
      <c r="B20" s="129"/>
    </row>
    <row r="21" spans="2:11" ht="24.95" customHeight="1" x14ac:dyDescent="0.2">
      <c r="B21" s="246" t="s">
        <v>15</v>
      </c>
    </row>
    <row r="22" spans="2:11" ht="74.099999999999994" customHeight="1" x14ac:dyDescent="0.2">
      <c r="B22" s="129" t="s">
        <v>16</v>
      </c>
    </row>
    <row r="23" spans="2:11" ht="24.6" customHeight="1" x14ac:dyDescent="0.2">
      <c r="B23" s="243" t="s">
        <v>17</v>
      </c>
    </row>
    <row r="24" spans="2:11" ht="21" customHeight="1" x14ac:dyDescent="0.2">
      <c r="B24" s="129" t="s">
        <v>18</v>
      </c>
    </row>
    <row r="25" spans="2:11" s="3" customFormat="1" ht="32.1" customHeight="1" x14ac:dyDescent="0.2">
      <c r="B25" s="252" t="s">
        <v>19</v>
      </c>
      <c r="C25" s="248"/>
      <c r="D25" s="248"/>
      <c r="E25" s="248"/>
      <c r="F25" s="248"/>
      <c r="G25" s="248"/>
      <c r="H25" s="248"/>
      <c r="I25" s="248"/>
      <c r="K25" s="63"/>
    </row>
    <row r="26" spans="2:11" s="3" customFormat="1" ht="32.1" customHeight="1" x14ac:dyDescent="0.2">
      <c r="B26" s="252" t="s">
        <v>20</v>
      </c>
      <c r="C26" s="248"/>
      <c r="D26" s="248"/>
      <c r="E26" s="248"/>
      <c r="F26" s="248"/>
      <c r="G26" s="248"/>
      <c r="H26" s="248"/>
      <c r="I26" s="248"/>
      <c r="K26" s="63"/>
    </row>
    <row r="27" spans="2:11" s="3" customFormat="1" ht="32.1" customHeight="1" x14ac:dyDescent="0.2">
      <c r="B27" s="252" t="s">
        <v>21</v>
      </c>
      <c r="C27" s="248"/>
      <c r="D27" s="248"/>
      <c r="E27" s="248"/>
      <c r="F27" s="248"/>
      <c r="G27" s="248"/>
      <c r="H27" s="248"/>
      <c r="I27" s="248"/>
      <c r="K27" s="63"/>
    </row>
    <row r="28" spans="2:11" s="3" customFormat="1" ht="64.5" customHeight="1" x14ac:dyDescent="0.2">
      <c r="B28" s="252" t="s">
        <v>22</v>
      </c>
      <c r="C28" s="248"/>
      <c r="D28" s="248"/>
      <c r="E28" s="248"/>
      <c r="F28" s="248"/>
      <c r="G28" s="248"/>
      <c r="H28" s="248"/>
      <c r="I28" s="248"/>
      <c r="K28" s="63"/>
    </row>
    <row r="29" spans="2:11" s="3" customFormat="1" ht="113.1" customHeight="1" x14ac:dyDescent="0.2">
      <c r="B29" s="426" t="s">
        <v>23</v>
      </c>
      <c r="C29" s="248"/>
      <c r="D29" s="248"/>
      <c r="E29" s="248"/>
      <c r="F29" s="248"/>
      <c r="G29" s="248"/>
      <c r="H29" s="248"/>
      <c r="I29" s="248"/>
      <c r="K29" s="63"/>
    </row>
    <row r="30" spans="2:11" s="3" customFormat="1" ht="30" customHeight="1" x14ac:dyDescent="0.2">
      <c r="B30" s="252" t="s">
        <v>24</v>
      </c>
      <c r="C30" s="249"/>
      <c r="D30" s="249"/>
      <c r="E30" s="249"/>
      <c r="F30" s="249"/>
      <c r="G30" s="249"/>
      <c r="H30" s="249"/>
    </row>
    <row r="31" spans="2:11" s="3" customFormat="1" ht="48.95" customHeight="1" x14ac:dyDescent="0.2">
      <c r="B31" s="252" t="s">
        <v>25</v>
      </c>
      <c r="C31" s="249"/>
      <c r="D31" s="249"/>
      <c r="E31" s="249"/>
      <c r="F31" s="249"/>
      <c r="G31" s="249"/>
      <c r="H31" s="249"/>
    </row>
    <row r="32" spans="2:11" s="3" customFormat="1" ht="20.100000000000001" customHeight="1" x14ac:dyDescent="0.2">
      <c r="B32" s="250" t="s">
        <v>26</v>
      </c>
    </row>
    <row r="33" spans="2:8" s="3" customFormat="1" ht="32.450000000000003" customHeight="1" x14ac:dyDescent="0.2">
      <c r="B33" s="129" t="s">
        <v>27</v>
      </c>
      <c r="C33" s="249"/>
      <c r="D33" s="249"/>
      <c r="E33" s="249"/>
      <c r="F33" s="249"/>
      <c r="G33" s="249"/>
      <c r="H33" s="249"/>
    </row>
    <row r="34" spans="2:8" s="3" customFormat="1" ht="35.450000000000003" customHeight="1" x14ac:dyDescent="0.2">
      <c r="B34" s="252" t="s">
        <v>28</v>
      </c>
      <c r="C34" s="249"/>
      <c r="D34" s="249"/>
      <c r="E34" s="249"/>
      <c r="F34" s="249"/>
      <c r="G34" s="249"/>
      <c r="H34" s="249"/>
    </row>
    <row r="35" spans="2:8" s="3" customFormat="1" ht="23.45" customHeight="1" x14ac:dyDescent="0.2">
      <c r="B35" s="250" t="s">
        <v>29</v>
      </c>
      <c r="C35" s="249"/>
      <c r="D35" s="249"/>
      <c r="E35" s="249"/>
      <c r="F35" s="249"/>
      <c r="G35" s="249"/>
      <c r="H35" s="249"/>
    </row>
    <row r="36" spans="2:8" s="3" customFormat="1" ht="21.6" customHeight="1" x14ac:dyDescent="0.2">
      <c r="B36" s="63" t="s">
        <v>30</v>
      </c>
    </row>
    <row r="37" spans="2:8" s="3" customFormat="1" ht="34.5" customHeight="1" x14ac:dyDescent="0.2">
      <c r="B37" s="129" t="s">
        <v>31</v>
      </c>
    </row>
    <row r="38" spans="2:8" ht="17.100000000000001" customHeight="1" x14ac:dyDescent="0.2">
      <c r="B38" s="68"/>
    </row>
    <row r="39" spans="2:8" x14ac:dyDescent="0.2">
      <c r="B39" s="68"/>
    </row>
    <row r="40" spans="2:8" x14ac:dyDescent="0.2">
      <c r="B40" s="68"/>
    </row>
    <row r="41" spans="2:8" x14ac:dyDescent="0.2">
      <c r="B41" s="68"/>
    </row>
    <row r="42" spans="2:8" x14ac:dyDescent="0.2">
      <c r="B42" s="68"/>
    </row>
    <row r="43" spans="2:8" x14ac:dyDescent="0.2">
      <c r="B43" s="68"/>
    </row>
  </sheetData>
  <sheetProtection algorithmName="SHA-512" hashValue="geGOx4KsZ1oRosi+pDCz9TF6oprPC39c0yT6ghl9Z/WRG6Q43c1ZE3HehV8eWNZhlOU5w20X0a8vTYigo/fy/A==" saltValue="TVAPdtahUt4ew4ButdgFVw==" spinCount="100000" sheet="1" objects="1" scenarios="1" select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0"/>
  <sheetViews>
    <sheetView showGridLines="0" tabSelected="1" view="pageBreakPreview" zoomScaleNormal="72" zoomScaleSheetLayoutView="100" workbookViewId="0">
      <selection activeCell="L24" sqref="L24"/>
    </sheetView>
  </sheetViews>
  <sheetFormatPr defaultRowHeight="12.75" x14ac:dyDescent="0.2"/>
  <cols>
    <col min="1" max="1" width="8" customWidth="1"/>
    <col min="2" max="2" width="8.5703125" customWidth="1"/>
    <col min="3" max="3" width="36.85546875" customWidth="1"/>
    <col min="4" max="4" width="11.85546875" customWidth="1"/>
    <col min="5" max="5" width="15.85546875" customWidth="1"/>
    <col min="6" max="6" width="25.85546875" customWidth="1"/>
    <col min="7" max="7" width="17.42578125" customWidth="1"/>
    <col min="8" max="8" width="13.42578125" customWidth="1"/>
    <col min="9" max="9" width="12.5703125" customWidth="1"/>
    <col min="10" max="10" width="13.140625" customWidth="1"/>
    <col min="11" max="11" width="13.28515625" customWidth="1"/>
    <col min="12" max="12" width="12.42578125" customWidth="1"/>
  </cols>
  <sheetData>
    <row r="1" spans="1:12" ht="30" customHeight="1" x14ac:dyDescent="0.2">
      <c r="A1" s="450" t="s">
        <v>0</v>
      </c>
      <c r="B1" s="450"/>
      <c r="C1" s="450"/>
      <c r="D1" s="450"/>
      <c r="E1" s="450"/>
      <c r="F1" s="450"/>
      <c r="G1" s="450"/>
      <c r="H1" s="450"/>
      <c r="I1" s="450"/>
      <c r="J1" s="450"/>
      <c r="K1" s="450"/>
      <c r="L1" s="450"/>
    </row>
    <row r="2" spans="1:12" ht="21.95" customHeight="1" x14ac:dyDescent="0.2">
      <c r="A2" s="453" t="s">
        <v>32</v>
      </c>
      <c r="B2" s="453"/>
      <c r="C2" s="453"/>
      <c r="D2" s="453"/>
      <c r="E2" s="453"/>
      <c r="F2" s="453"/>
      <c r="G2" s="453"/>
      <c r="H2" s="453"/>
      <c r="I2" s="453"/>
      <c r="J2" s="453"/>
      <c r="K2" s="453"/>
      <c r="L2" s="453"/>
    </row>
    <row r="3" spans="1:12" x14ac:dyDescent="0.2">
      <c r="C3" s="68"/>
      <c r="D3" s="68"/>
      <c r="E3" s="68"/>
      <c r="F3" s="68"/>
      <c r="G3" s="343" t="s">
        <v>33</v>
      </c>
    </row>
    <row r="4" spans="1:12" s="3" customFormat="1" ht="15.95" customHeight="1" x14ac:dyDescent="0.2">
      <c r="A4" s="451" t="s">
        <v>34</v>
      </c>
      <c r="B4" s="451"/>
      <c r="C4" s="341"/>
      <c r="D4" s="411"/>
      <c r="E4" s="409" t="s">
        <v>35</v>
      </c>
      <c r="F4" s="433"/>
      <c r="G4" s="227"/>
      <c r="H4" s="227" t="s">
        <v>36</v>
      </c>
      <c r="I4" s="434"/>
      <c r="J4" s="407"/>
      <c r="K4" s="227" t="s">
        <v>37</v>
      </c>
      <c r="L4" s="345"/>
    </row>
    <row r="5" spans="1:12" s="3" customFormat="1" ht="15.95" customHeight="1" x14ac:dyDescent="0.2">
      <c r="A5" s="452" t="s">
        <v>38</v>
      </c>
      <c r="B5" s="452"/>
      <c r="C5" s="342"/>
      <c r="D5" s="412"/>
      <c r="E5" s="410" t="s">
        <v>39</v>
      </c>
      <c r="F5" s="342"/>
      <c r="G5" s="231"/>
      <c r="H5" s="231" t="s">
        <v>40</v>
      </c>
      <c r="I5" s="346"/>
      <c r="J5" s="408"/>
      <c r="K5" s="231" t="s">
        <v>41</v>
      </c>
      <c r="L5" s="347"/>
    </row>
    <row r="6" spans="1:12" s="3" customFormat="1" ht="15.6" customHeight="1" x14ac:dyDescent="0.2">
      <c r="A6" s="67"/>
      <c r="B6" s="52"/>
      <c r="C6" s="53"/>
      <c r="D6" s="53"/>
      <c r="E6" s="53"/>
      <c r="F6" s="53"/>
      <c r="G6" s="53"/>
      <c r="H6" s="52"/>
      <c r="I6" s="52"/>
      <c r="J6" s="54"/>
      <c r="K6" s="128"/>
      <c r="L6" s="69"/>
    </row>
    <row r="7" spans="1:12" ht="29.1" customHeight="1" x14ac:dyDescent="0.2">
      <c r="A7" s="466"/>
      <c r="B7" s="467"/>
      <c r="C7" s="114" t="s">
        <v>42</v>
      </c>
      <c r="D7" s="114"/>
      <c r="E7" s="114"/>
      <c r="F7" s="114"/>
      <c r="G7" s="404"/>
      <c r="H7" s="116"/>
      <c r="I7" s="117"/>
      <c r="J7" s="117"/>
      <c r="K7" s="443">
        <f>L8+K9</f>
        <v>0</v>
      </c>
      <c r="L7" s="447"/>
    </row>
    <row r="8" spans="1:12" ht="21" customHeight="1" x14ac:dyDescent="0.25">
      <c r="A8" s="66"/>
      <c r="B8" s="430"/>
      <c r="C8" s="112"/>
      <c r="D8" s="112"/>
      <c r="E8" s="112"/>
      <c r="F8" s="112"/>
      <c r="G8" s="115"/>
      <c r="H8" s="465" t="s">
        <v>43</v>
      </c>
      <c r="I8" s="446"/>
      <c r="J8" s="446"/>
      <c r="K8" s="447"/>
      <c r="L8" s="119">
        <v>0</v>
      </c>
    </row>
    <row r="9" spans="1:12" s="3" customFormat="1" ht="29.1" customHeight="1" x14ac:dyDescent="0.25">
      <c r="A9" s="113"/>
      <c r="B9" s="108"/>
      <c r="C9" s="114" t="s">
        <v>44</v>
      </c>
      <c r="D9" s="114"/>
      <c r="E9" s="114"/>
      <c r="F9" s="114"/>
      <c r="G9" s="60"/>
      <c r="H9" s="120"/>
      <c r="I9" s="121"/>
      <c r="J9" s="121"/>
      <c r="K9" s="443">
        <f>L12+K13</f>
        <v>0</v>
      </c>
      <c r="L9" s="460"/>
    </row>
    <row r="10" spans="1:12" s="3" customFormat="1" ht="21.75" customHeight="1" x14ac:dyDescent="0.25">
      <c r="A10" s="70"/>
      <c r="B10" s="61"/>
      <c r="C10" s="405"/>
      <c r="D10" s="405"/>
      <c r="E10" s="405"/>
      <c r="F10" s="405"/>
      <c r="G10" s="112"/>
      <c r="H10" s="448"/>
      <c r="I10" s="448"/>
      <c r="J10" s="448"/>
      <c r="K10" s="449"/>
      <c r="L10" s="427"/>
    </row>
    <row r="11" spans="1:12" s="3" customFormat="1" ht="29.1" customHeight="1" x14ac:dyDescent="0.25">
      <c r="A11" s="113"/>
      <c r="B11" s="108"/>
      <c r="C11" s="124" t="s">
        <v>45</v>
      </c>
      <c r="D11" s="431"/>
      <c r="E11" s="431"/>
      <c r="F11" s="431"/>
      <c r="G11" s="60"/>
      <c r="H11" s="120"/>
      <c r="I11" s="121"/>
      <c r="J11" s="121"/>
      <c r="K11" s="443">
        <f>L12</f>
        <v>0</v>
      </c>
      <c r="L11" s="460"/>
    </row>
    <row r="12" spans="1:12" s="3" customFormat="1" ht="22.5" customHeight="1" x14ac:dyDescent="0.25">
      <c r="A12" s="70"/>
      <c r="B12" s="61"/>
      <c r="C12" s="112"/>
      <c r="D12" s="112"/>
      <c r="E12" s="112"/>
      <c r="F12" s="112"/>
      <c r="G12" s="115"/>
      <c r="H12" s="465" t="s">
        <v>46</v>
      </c>
      <c r="I12" s="446"/>
      <c r="J12" s="446"/>
      <c r="K12" s="456"/>
      <c r="L12" s="118">
        <v>0</v>
      </c>
    </row>
    <row r="13" spans="1:12" ht="27" customHeight="1" x14ac:dyDescent="0.25">
      <c r="A13" s="441"/>
      <c r="B13" s="442"/>
      <c r="C13" s="124" t="s">
        <v>47</v>
      </c>
      <c r="D13" s="124"/>
      <c r="E13" s="124"/>
      <c r="F13" s="124"/>
      <c r="G13" s="125"/>
      <c r="H13" s="126"/>
      <c r="I13" s="127"/>
      <c r="J13" s="127"/>
      <c r="K13" s="443">
        <f>L14+K15+K18</f>
        <v>0</v>
      </c>
      <c r="L13" s="460"/>
    </row>
    <row r="14" spans="1:12" ht="22.5" customHeight="1" x14ac:dyDescent="0.25">
      <c r="A14" s="461"/>
      <c r="B14" s="462"/>
      <c r="C14" s="107"/>
      <c r="D14" s="107"/>
      <c r="E14" s="107"/>
      <c r="F14" s="107"/>
      <c r="G14" s="1"/>
      <c r="H14" s="463" t="s">
        <v>48</v>
      </c>
      <c r="I14" s="464"/>
      <c r="J14" s="464"/>
      <c r="K14" s="464"/>
      <c r="L14" s="118">
        <v>0</v>
      </c>
    </row>
    <row r="15" spans="1:12" ht="27.95" customHeight="1" x14ac:dyDescent="0.25">
      <c r="A15" s="441"/>
      <c r="B15" s="442"/>
      <c r="C15" s="114" t="s">
        <v>49</v>
      </c>
      <c r="D15" s="114"/>
      <c r="E15" s="114"/>
      <c r="F15" s="114"/>
      <c r="G15" s="60"/>
      <c r="H15" s="123"/>
      <c r="I15" s="122"/>
      <c r="J15" s="122"/>
      <c r="K15" s="443">
        <f>L16+L17</f>
        <v>0</v>
      </c>
      <c r="L15" s="444"/>
    </row>
    <row r="16" spans="1:12" s="3" customFormat="1" ht="15.95" customHeight="1" x14ac:dyDescent="0.25">
      <c r="A16" s="67"/>
      <c r="B16" s="52"/>
      <c r="C16" s="112"/>
      <c r="D16" s="112"/>
      <c r="E16" s="112"/>
      <c r="F16" s="112"/>
      <c r="G16" s="56"/>
      <c r="H16" s="445" t="s">
        <v>50</v>
      </c>
      <c r="I16" s="446"/>
      <c r="J16" s="446"/>
      <c r="K16" s="447"/>
      <c r="L16" s="506">
        <f>'2023_Land Imprv_onsite'!$I$8</f>
        <v>0</v>
      </c>
    </row>
    <row r="17" spans="1:14" s="3" customFormat="1" ht="15.95" customHeight="1" x14ac:dyDescent="0.25">
      <c r="A17" s="67"/>
      <c r="B17" s="52"/>
      <c r="C17" s="58"/>
      <c r="D17" s="58"/>
      <c r="E17" s="58"/>
      <c r="F17" s="58"/>
      <c r="G17" s="59"/>
      <c r="H17" s="445" t="s">
        <v>51</v>
      </c>
      <c r="I17" s="446"/>
      <c r="J17" s="446"/>
      <c r="K17" s="447"/>
      <c r="L17" s="73">
        <v>0</v>
      </c>
    </row>
    <row r="18" spans="1:14" ht="27.95" customHeight="1" x14ac:dyDescent="0.25">
      <c r="A18" s="441"/>
      <c r="B18" s="442"/>
      <c r="C18" s="124" t="s">
        <v>52</v>
      </c>
      <c r="D18" s="124"/>
      <c r="E18" s="124"/>
      <c r="F18" s="124"/>
      <c r="G18" s="125"/>
      <c r="H18" s="126"/>
      <c r="I18" s="127"/>
      <c r="J18" s="127"/>
      <c r="K18" s="468">
        <f>L19+L24</f>
        <v>0</v>
      </c>
      <c r="L18" s="469"/>
    </row>
    <row r="19" spans="1:14" ht="15" customHeight="1" x14ac:dyDescent="0.25">
      <c r="A19" s="414"/>
      <c r="B19" s="255"/>
      <c r="C19" s="416" t="s">
        <v>53</v>
      </c>
      <c r="D19" s="415"/>
      <c r="E19" s="107"/>
      <c r="F19" s="107"/>
      <c r="G19" s="57"/>
      <c r="H19" s="457" t="s">
        <v>54</v>
      </c>
      <c r="I19" s="458"/>
      <c r="J19" s="458"/>
      <c r="K19" s="459"/>
      <c r="L19" s="349">
        <f>L20+L21</f>
        <v>0</v>
      </c>
    </row>
    <row r="20" spans="1:14" ht="15" customHeight="1" x14ac:dyDescent="0.2">
      <c r="A20" s="66"/>
      <c r="B20" s="413"/>
      <c r="C20" s="344" t="s">
        <v>55</v>
      </c>
      <c r="D20" s="351">
        <f>'2023_Res Struct_Rehab'!$F$8</f>
        <v>0</v>
      </c>
      <c r="E20" s="344"/>
      <c r="F20" s="344"/>
      <c r="G20" s="351"/>
      <c r="H20" s="476" t="s">
        <v>56</v>
      </c>
      <c r="I20" s="464"/>
      <c r="J20" s="464"/>
      <c r="K20" s="477"/>
      <c r="L20" s="348">
        <v>0</v>
      </c>
    </row>
    <row r="21" spans="1:14" ht="15" customHeight="1" x14ac:dyDescent="0.2">
      <c r="A21" s="276"/>
      <c r="B21" s="413"/>
      <c r="C21" s="344" t="s">
        <v>57</v>
      </c>
      <c r="D21" s="352">
        <f>D20*0.14</f>
        <v>0</v>
      </c>
      <c r="E21" s="344"/>
      <c r="F21" s="344"/>
      <c r="G21" s="352"/>
      <c r="H21" s="476" t="s">
        <v>58</v>
      </c>
      <c r="I21" s="464"/>
      <c r="J21" s="464"/>
      <c r="K21" s="477"/>
      <c r="L21" s="507">
        <f>'2023_Res Struct_Rehab'!$I$8</f>
        <v>0</v>
      </c>
    </row>
    <row r="22" spans="1:14" ht="15" customHeight="1" x14ac:dyDescent="0.2">
      <c r="A22" s="276"/>
      <c r="B22" s="413"/>
      <c r="C22" s="344" t="s">
        <v>59</v>
      </c>
      <c r="D22" s="351" t="e">
        <f>(D20+D21)/L5</f>
        <v>#DIV/0!</v>
      </c>
      <c r="E22" s="344"/>
      <c r="F22" s="344"/>
      <c r="G22" s="352"/>
      <c r="H22" s="472" t="s">
        <v>60</v>
      </c>
      <c r="I22" s="473"/>
      <c r="J22" s="474" t="s">
        <v>61</v>
      </c>
      <c r="K22" s="475"/>
      <c r="L22" s="423"/>
    </row>
    <row r="23" spans="1:14" ht="15" customHeight="1" x14ac:dyDescent="0.2">
      <c r="A23" s="276"/>
      <c r="B23" s="413"/>
      <c r="C23" s="417" t="s">
        <v>62</v>
      </c>
      <c r="D23" s="418" t="e">
        <f>D20/L21</f>
        <v>#DIV/0!</v>
      </c>
      <c r="E23" s="344"/>
      <c r="F23" s="344"/>
      <c r="G23" s="352"/>
      <c r="H23" s="422" t="e">
        <f>I23/L21</f>
        <v>#DIV/0!</v>
      </c>
      <c r="I23" s="425">
        <f>'2023_Res Struct_Rehab'!$F$8</f>
        <v>0</v>
      </c>
      <c r="J23" s="422" t="e">
        <f>K23/L21</f>
        <v>#DIV/0!</v>
      </c>
      <c r="K23" s="425">
        <f>'2023_Res Struct_Rehab'!$H$8</f>
        <v>0</v>
      </c>
      <c r="L23" s="424"/>
    </row>
    <row r="24" spans="1:14" ht="15" customHeight="1" x14ac:dyDescent="0.2">
      <c r="A24" s="276"/>
      <c r="B24" s="52"/>
      <c r="C24" s="344"/>
      <c r="D24" s="352"/>
      <c r="E24" s="344"/>
      <c r="F24" s="344"/>
      <c r="G24" s="352"/>
      <c r="H24" s="478" t="s">
        <v>63</v>
      </c>
      <c r="I24" s="479"/>
      <c r="J24" s="479"/>
      <c r="K24" s="480"/>
      <c r="L24" s="350">
        <f>L25+L26</f>
        <v>0</v>
      </c>
    </row>
    <row r="25" spans="1:14" s="3" customFormat="1" ht="15" customHeight="1" x14ac:dyDescent="0.25">
      <c r="A25" s="67"/>
      <c r="B25" s="52"/>
      <c r="C25" s="417"/>
      <c r="D25" s="418"/>
      <c r="E25" s="406"/>
      <c r="F25" s="406"/>
      <c r="G25" s="57"/>
      <c r="H25" s="476" t="s">
        <v>64</v>
      </c>
      <c r="I25" s="464"/>
      <c r="J25" s="464"/>
      <c r="K25" s="477"/>
      <c r="L25" s="348">
        <v>0</v>
      </c>
      <c r="N25" s="250"/>
    </row>
    <row r="26" spans="1:14" s="3" customFormat="1" ht="15" customHeight="1" x14ac:dyDescent="0.25">
      <c r="A26" s="71"/>
      <c r="B26" s="62"/>
      <c r="C26" s="417"/>
      <c r="D26" s="418"/>
      <c r="E26" s="58"/>
      <c r="F26" s="58"/>
      <c r="G26" s="59"/>
      <c r="H26" s="454" t="s">
        <v>65</v>
      </c>
      <c r="I26" s="455"/>
      <c r="J26" s="455"/>
      <c r="K26" s="456"/>
      <c r="L26" s="507">
        <f>'2023_Access Struct_Rehab'!$I$8</f>
        <v>0</v>
      </c>
    </row>
    <row r="27" spans="1:14" ht="15.95" customHeight="1" x14ac:dyDescent="0.2">
      <c r="A27" s="420"/>
      <c r="B27" s="421"/>
      <c r="C27" s="421"/>
      <c r="D27" s="421"/>
      <c r="E27" s="421"/>
      <c r="F27" s="421"/>
      <c r="G27" s="421"/>
      <c r="H27" s="470"/>
      <c r="I27" s="470"/>
      <c r="J27" s="471"/>
      <c r="K27" s="471"/>
      <c r="L27" s="421"/>
    </row>
    <row r="28" spans="1:14" x14ac:dyDescent="0.2">
      <c r="C28" s="419" t="s">
        <v>66</v>
      </c>
    </row>
    <row r="30" spans="1:14" ht="15.95" customHeight="1" x14ac:dyDescent="0.2">
      <c r="A30" s="419"/>
      <c r="B30" s="419"/>
      <c r="C30" s="419" t="s">
        <v>67</v>
      </c>
      <c r="D30" s="419"/>
      <c r="E30" s="419"/>
      <c r="F30" s="419"/>
      <c r="G30" s="419"/>
      <c r="H30" s="419"/>
      <c r="I30" s="419"/>
      <c r="J30" s="419"/>
      <c r="K30" s="419"/>
      <c r="L30" s="419"/>
    </row>
  </sheetData>
  <sheetProtection algorithmName="SHA-512" hashValue="8T9pw0uP9yUPthI94XXKlNs9vyn7+e7tMdgkqNlaUTK51pp4FTqLSNkYEZI4N/T+dOsWGVhrO9883Cr3Gjgyuw==" saltValue="DBx4oz5BppA1cOnzp6/x0w==" spinCount="100000" sheet="1" objects="1" scenarios="1"/>
  <mergeCells count="31">
    <mergeCell ref="H8:K8"/>
    <mergeCell ref="H27:I27"/>
    <mergeCell ref="J27:K27"/>
    <mergeCell ref="H22:I22"/>
    <mergeCell ref="J22:K22"/>
    <mergeCell ref="H25:K25"/>
    <mergeCell ref="H20:K20"/>
    <mergeCell ref="H21:K21"/>
    <mergeCell ref="H24:K24"/>
    <mergeCell ref="K9:L9"/>
    <mergeCell ref="A1:L1"/>
    <mergeCell ref="A4:B4"/>
    <mergeCell ref="A5:B5"/>
    <mergeCell ref="A2:L2"/>
    <mergeCell ref="H26:K26"/>
    <mergeCell ref="H19:K19"/>
    <mergeCell ref="K13:L13"/>
    <mergeCell ref="A14:B14"/>
    <mergeCell ref="H14:K14"/>
    <mergeCell ref="A13:B13"/>
    <mergeCell ref="H12:K12"/>
    <mergeCell ref="A7:B7"/>
    <mergeCell ref="K7:L7"/>
    <mergeCell ref="K11:L11"/>
    <mergeCell ref="A18:B18"/>
    <mergeCell ref="K18:L18"/>
    <mergeCell ref="A15:B15"/>
    <mergeCell ref="K15:L15"/>
    <mergeCell ref="H16:K16"/>
    <mergeCell ref="H17:K17"/>
    <mergeCell ref="H10:K10"/>
  </mergeCells>
  <printOptions horizontalCentered="1"/>
  <pageMargins left="0.25" right="0.25" top="0.5" bottom="0.5" header="0.25" footer="0.25"/>
  <pageSetup scale="72" fitToHeight="0" orientation="landscape" r:id="rId1"/>
  <headerFooter alignWithMargins="0">
    <oddFooter>&amp;LDCA Rehabilitation Work Scope&amp;CDCA Office of Housing Finance&amp;RPage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80"/>
  <sheetViews>
    <sheetView showGridLines="0" view="pageBreakPreview" topLeftCell="A5" zoomScaleNormal="72" zoomScaleSheetLayoutView="100" workbookViewId="0">
      <selection activeCell="H15" sqref="H15"/>
    </sheetView>
  </sheetViews>
  <sheetFormatPr defaultRowHeight="12.75" x14ac:dyDescent="0.2"/>
  <cols>
    <col min="1" max="1" width="8" customWidth="1"/>
    <col min="2" max="2" width="8.5703125" customWidth="1"/>
    <col min="3" max="3" width="45.42578125" customWidth="1"/>
    <col min="4" max="4" width="55.85546875" customWidth="1"/>
    <col min="5" max="5" width="13.42578125" customWidth="1"/>
    <col min="6" max="6" width="12.5703125" customWidth="1"/>
    <col min="7" max="7" width="13.140625" customWidth="1"/>
    <col min="8" max="8" width="13.28515625" customWidth="1"/>
    <col min="9" max="9" width="12.42578125" customWidth="1"/>
  </cols>
  <sheetData>
    <row r="1" spans="1:9" ht="30" customHeight="1" x14ac:dyDescent="0.2">
      <c r="A1" s="450" t="s">
        <v>0</v>
      </c>
      <c r="B1" s="450"/>
      <c r="C1" s="450"/>
      <c r="D1" s="450"/>
      <c r="E1" s="450"/>
      <c r="F1" s="450"/>
      <c r="G1" s="450"/>
      <c r="H1" s="450"/>
      <c r="I1" s="450"/>
    </row>
    <row r="2" spans="1:9" ht="18.600000000000001" customHeight="1" x14ac:dyDescent="0.2">
      <c r="A2" s="453" t="s">
        <v>68</v>
      </c>
      <c r="B2" s="453"/>
      <c r="C2" s="453"/>
      <c r="D2" s="453"/>
      <c r="E2" s="453"/>
      <c r="F2" s="453"/>
      <c r="G2" s="453"/>
      <c r="H2" s="453"/>
      <c r="I2" s="453"/>
    </row>
    <row r="3" spans="1:9" x14ac:dyDescent="0.2">
      <c r="C3" s="68"/>
    </row>
    <row r="4" spans="1:9" s="3" customFormat="1" ht="15.95" customHeight="1" x14ac:dyDescent="0.2">
      <c r="A4" s="451" t="s">
        <v>34</v>
      </c>
      <c r="B4" s="451"/>
      <c r="C4" s="226">
        <f>'2023_Summary'!C4</f>
        <v>0</v>
      </c>
      <c r="D4" s="227" t="s">
        <v>36</v>
      </c>
      <c r="E4" s="228" t="str">
        <f>'2023_Summary'!H4</f>
        <v>Year Built (first occupancy):</v>
      </c>
      <c r="F4" s="229"/>
      <c r="G4" s="439">
        <f>'2023_Summary'!I4</f>
        <v>0</v>
      </c>
      <c r="H4" s="227" t="s">
        <v>37</v>
      </c>
      <c r="I4" s="228">
        <f>'2023_Summary'!L4</f>
        <v>0</v>
      </c>
    </row>
    <row r="5" spans="1:9" s="3" customFormat="1" ht="15.95" customHeight="1" x14ac:dyDescent="0.2">
      <c r="A5" s="452" t="s">
        <v>38</v>
      </c>
      <c r="B5" s="452"/>
      <c r="C5" s="230">
        <f>'2023_Summary'!C5</f>
        <v>0</v>
      </c>
      <c r="D5" s="231" t="s">
        <v>40</v>
      </c>
      <c r="E5" s="233" t="str">
        <f>'2023_Summary'!H5</f>
        <v>Total Residential Units Net SF:</v>
      </c>
      <c r="F5" s="232"/>
      <c r="G5" s="439">
        <f>'2023_Summary'!I5</f>
        <v>0</v>
      </c>
      <c r="H5" s="231" t="s">
        <v>41</v>
      </c>
      <c r="I5" s="233">
        <f>'2023_Summary'!L5</f>
        <v>0</v>
      </c>
    </row>
    <row r="6" spans="1:9" ht="20.45" customHeight="1" x14ac:dyDescent="0.25">
      <c r="A6" s="276"/>
      <c r="B6" s="413"/>
      <c r="C6" s="1"/>
      <c r="D6" s="1"/>
      <c r="E6" s="49"/>
      <c r="F6" s="48"/>
      <c r="G6" s="50"/>
      <c r="H6" s="48"/>
      <c r="I6" s="55"/>
    </row>
    <row r="7" spans="1:9" ht="12.75" customHeight="1" x14ac:dyDescent="0.2">
      <c r="A7" s="26"/>
      <c r="B7" s="4"/>
      <c r="C7" s="496" t="s">
        <v>69</v>
      </c>
      <c r="D7" s="51"/>
      <c r="E7" s="492" t="s">
        <v>60</v>
      </c>
      <c r="F7" s="493"/>
      <c r="G7" s="494" t="s">
        <v>61</v>
      </c>
      <c r="H7" s="495"/>
      <c r="I7" s="32" t="s">
        <v>70</v>
      </c>
    </row>
    <row r="8" spans="1:9" ht="12.75" customHeight="1" x14ac:dyDescent="0.2">
      <c r="A8" s="27"/>
      <c r="B8" s="7"/>
      <c r="C8" s="458"/>
      <c r="D8" s="109" t="s">
        <v>71</v>
      </c>
      <c r="E8" s="110"/>
      <c r="F8" s="111"/>
      <c r="G8" s="165"/>
      <c r="H8" s="167">
        <f>H12+H23+H39+H52+H67+H75</f>
        <v>0</v>
      </c>
      <c r="I8" s="166">
        <f>F8+H8</f>
        <v>0</v>
      </c>
    </row>
    <row r="9" spans="1:9" ht="12.95" customHeight="1" x14ac:dyDescent="0.2">
      <c r="A9" s="497" t="s">
        <v>72</v>
      </c>
      <c r="B9" s="498"/>
      <c r="C9" s="499" t="s">
        <v>73</v>
      </c>
      <c r="D9" s="481" t="s">
        <v>74</v>
      </c>
      <c r="E9" s="487" t="s">
        <v>75</v>
      </c>
      <c r="F9" s="489" t="s">
        <v>76</v>
      </c>
      <c r="G9" s="487" t="s">
        <v>75</v>
      </c>
      <c r="H9" s="489" t="s">
        <v>76</v>
      </c>
      <c r="I9" s="481" t="s">
        <v>77</v>
      </c>
    </row>
    <row r="10" spans="1:9" ht="30.6" customHeight="1" x14ac:dyDescent="0.2">
      <c r="A10" s="168" t="s">
        <v>78</v>
      </c>
      <c r="B10" s="169" t="s">
        <v>79</v>
      </c>
      <c r="C10" s="500"/>
      <c r="D10" s="482"/>
      <c r="E10" s="488"/>
      <c r="F10" s="490"/>
      <c r="G10" s="488"/>
      <c r="H10" s="490"/>
      <c r="I10" s="482"/>
    </row>
    <row r="11" spans="1:9" x14ac:dyDescent="0.2">
      <c r="A11" s="26">
        <v>31</v>
      </c>
      <c r="B11" s="280">
        <v>2</v>
      </c>
      <c r="C11" s="281" t="s">
        <v>80</v>
      </c>
      <c r="D11" s="314" t="s">
        <v>74</v>
      </c>
      <c r="E11" s="483" t="s">
        <v>60</v>
      </c>
      <c r="F11" s="484"/>
      <c r="G11" s="485" t="s">
        <v>61</v>
      </c>
      <c r="H11" s="486"/>
      <c r="I11" s="32" t="s">
        <v>70</v>
      </c>
    </row>
    <row r="12" spans="1:9" x14ac:dyDescent="0.2">
      <c r="A12" s="315"/>
      <c r="B12" s="316"/>
      <c r="C12" s="317"/>
      <c r="D12" s="318"/>
      <c r="E12" s="287" t="s">
        <v>81</v>
      </c>
      <c r="F12" s="288"/>
      <c r="G12" s="287" t="s">
        <v>81</v>
      </c>
      <c r="H12" s="288">
        <f>H13+H14+(SUM(H18:H19)+H21)</f>
        <v>0</v>
      </c>
      <c r="I12" s="319">
        <f t="shared" ref="I12:I21" si="0">F12+H12</f>
        <v>0</v>
      </c>
    </row>
    <row r="13" spans="1:9" x14ac:dyDescent="0.2">
      <c r="A13" s="276"/>
      <c r="B13" s="9"/>
      <c r="C13" s="11" t="s">
        <v>82</v>
      </c>
      <c r="D13" s="161"/>
      <c r="E13" s="435"/>
      <c r="F13" s="436"/>
      <c r="G13" s="130">
        <v>0</v>
      </c>
      <c r="H13" s="75">
        <v>0</v>
      </c>
      <c r="I13" s="30">
        <f t="shared" si="0"/>
        <v>0</v>
      </c>
    </row>
    <row r="14" spans="1:9" x14ac:dyDescent="0.2">
      <c r="A14" s="276"/>
      <c r="B14" s="9"/>
      <c r="C14" s="263" t="s">
        <v>83</v>
      </c>
      <c r="D14" s="306"/>
      <c r="E14" s="256" t="s">
        <v>81</v>
      </c>
      <c r="F14" s="257"/>
      <c r="G14" s="256" t="s">
        <v>81</v>
      </c>
      <c r="H14" s="257">
        <f>SUM(H15:H17)</f>
        <v>0</v>
      </c>
      <c r="I14" s="138">
        <f t="shared" si="0"/>
        <v>0</v>
      </c>
    </row>
    <row r="15" spans="1:9" x14ac:dyDescent="0.2">
      <c r="A15" s="276"/>
      <c r="B15" s="9"/>
      <c r="C15" s="74" t="s">
        <v>84</v>
      </c>
      <c r="D15" s="157"/>
      <c r="E15" s="95"/>
      <c r="F15" s="96"/>
      <c r="G15" s="131">
        <v>0</v>
      </c>
      <c r="H15" s="76">
        <v>0</v>
      </c>
      <c r="I15" s="30">
        <f t="shared" si="0"/>
        <v>0</v>
      </c>
    </row>
    <row r="16" spans="1:9" x14ac:dyDescent="0.2">
      <c r="A16" s="276"/>
      <c r="B16" s="9"/>
      <c r="C16" s="74" t="s">
        <v>85</v>
      </c>
      <c r="D16" s="158"/>
      <c r="E16" s="97"/>
      <c r="F16" s="98"/>
      <c r="G16" s="132"/>
      <c r="H16" s="77">
        <v>0</v>
      </c>
      <c r="I16" s="30">
        <f t="shared" si="0"/>
        <v>0</v>
      </c>
    </row>
    <row r="17" spans="1:9" x14ac:dyDescent="0.2">
      <c r="A17" s="276"/>
      <c r="B17" s="9"/>
      <c r="C17" s="42" t="s">
        <v>86</v>
      </c>
      <c r="D17" s="159"/>
      <c r="E17" s="99"/>
      <c r="F17" s="100"/>
      <c r="G17" s="133"/>
      <c r="H17" s="78">
        <v>0</v>
      </c>
      <c r="I17" s="31">
        <f t="shared" si="0"/>
        <v>0</v>
      </c>
    </row>
    <row r="18" spans="1:9" x14ac:dyDescent="0.2">
      <c r="A18" s="276"/>
      <c r="B18" s="9"/>
      <c r="C18" s="11" t="s">
        <v>87</v>
      </c>
      <c r="D18" s="157"/>
      <c r="E18" s="95"/>
      <c r="F18" s="96"/>
      <c r="G18" s="131"/>
      <c r="H18" s="211">
        <v>0</v>
      </c>
      <c r="I18" s="221">
        <f t="shared" si="0"/>
        <v>0</v>
      </c>
    </row>
    <row r="19" spans="1:9" x14ac:dyDescent="0.2">
      <c r="A19" s="276"/>
      <c r="B19" s="9"/>
      <c r="C19" s="11" t="s">
        <v>88</v>
      </c>
      <c r="D19" s="158"/>
      <c r="E19" s="97"/>
      <c r="F19" s="98"/>
      <c r="G19" s="132"/>
      <c r="H19" s="212">
        <v>0</v>
      </c>
      <c r="I19" s="222">
        <f t="shared" si="0"/>
        <v>0</v>
      </c>
    </row>
    <row r="20" spans="1:9" x14ac:dyDescent="0.2">
      <c r="A20" s="33">
        <v>31</v>
      </c>
      <c r="B20" s="254">
        <v>2</v>
      </c>
      <c r="C20" s="307" t="s">
        <v>89</v>
      </c>
      <c r="D20" s="253" t="s">
        <v>90</v>
      </c>
      <c r="E20" s="256" t="s">
        <v>81</v>
      </c>
      <c r="F20" s="257"/>
      <c r="G20" s="256" t="s">
        <v>81</v>
      </c>
      <c r="H20" s="257">
        <f>SUM(H21)</f>
        <v>0</v>
      </c>
      <c r="I20" s="138">
        <f t="shared" si="0"/>
        <v>0</v>
      </c>
    </row>
    <row r="21" spans="1:9" x14ac:dyDescent="0.2">
      <c r="A21" s="33"/>
      <c r="B21" s="65"/>
      <c r="C21" s="325"/>
      <c r="D21" s="162"/>
      <c r="E21" s="101"/>
      <c r="F21" s="102"/>
      <c r="G21" s="134"/>
      <c r="H21" s="80">
        <v>0</v>
      </c>
      <c r="I21" s="30">
        <f t="shared" si="0"/>
        <v>0</v>
      </c>
    </row>
    <row r="22" spans="1:9" x14ac:dyDescent="0.2">
      <c r="A22" s="26">
        <v>33</v>
      </c>
      <c r="B22" s="280">
        <v>2</v>
      </c>
      <c r="C22" s="281" t="s">
        <v>91</v>
      </c>
      <c r="D22" s="314" t="s">
        <v>74</v>
      </c>
      <c r="E22" s="483" t="s">
        <v>60</v>
      </c>
      <c r="F22" s="484"/>
      <c r="G22" s="485" t="s">
        <v>61</v>
      </c>
      <c r="H22" s="486"/>
      <c r="I22" s="32" t="s">
        <v>70</v>
      </c>
    </row>
    <row r="23" spans="1:9" x14ac:dyDescent="0.2">
      <c r="A23" s="27"/>
      <c r="B23" s="292"/>
      <c r="C23" s="301"/>
      <c r="D23" s="320"/>
      <c r="E23" s="287" t="s">
        <v>81</v>
      </c>
      <c r="F23" s="288"/>
      <c r="G23" s="287" t="s">
        <v>81</v>
      </c>
      <c r="H23" s="321">
        <f>H24+SUM(H28:H35)+H36</f>
        <v>0</v>
      </c>
      <c r="I23" s="319">
        <f t="shared" ref="I23:I37" si="1">F23+H23</f>
        <v>0</v>
      </c>
    </row>
    <row r="24" spans="1:9" x14ac:dyDescent="0.2">
      <c r="A24" s="276"/>
      <c r="B24" s="9"/>
      <c r="C24" s="308" t="s">
        <v>92</v>
      </c>
      <c r="D24" s="41" t="s">
        <v>90</v>
      </c>
      <c r="E24" s="309" t="s">
        <v>81</v>
      </c>
      <c r="F24" s="310"/>
      <c r="G24" s="309" t="s">
        <v>81</v>
      </c>
      <c r="H24" s="311">
        <f>SUM(H25:H27)</f>
        <v>0</v>
      </c>
      <c r="I24" s="312">
        <f t="shared" si="1"/>
        <v>0</v>
      </c>
    </row>
    <row r="25" spans="1:9" x14ac:dyDescent="0.2">
      <c r="A25" s="276"/>
      <c r="B25" s="9"/>
      <c r="C25" s="74" t="s">
        <v>93</v>
      </c>
      <c r="D25" s="157"/>
      <c r="E25" s="103"/>
      <c r="F25" s="104"/>
      <c r="G25" s="135"/>
      <c r="H25" s="79">
        <v>0</v>
      </c>
      <c r="I25" s="30">
        <f t="shared" si="1"/>
        <v>0</v>
      </c>
    </row>
    <row r="26" spans="1:9" x14ac:dyDescent="0.2">
      <c r="A26" s="276"/>
      <c r="B26" s="9"/>
      <c r="C26" s="18" t="s">
        <v>94</v>
      </c>
      <c r="D26" s="158"/>
      <c r="E26" s="97"/>
      <c r="F26" s="98"/>
      <c r="G26" s="132"/>
      <c r="H26" s="77">
        <v>0</v>
      </c>
      <c r="I26" s="30">
        <f t="shared" si="1"/>
        <v>0</v>
      </c>
    </row>
    <row r="27" spans="1:9" x14ac:dyDescent="0.2">
      <c r="A27" s="276"/>
      <c r="B27" s="9"/>
      <c r="C27" s="42" t="s">
        <v>86</v>
      </c>
      <c r="D27" s="159"/>
      <c r="E27" s="99"/>
      <c r="F27" s="100"/>
      <c r="G27" s="133"/>
      <c r="H27" s="78">
        <v>0</v>
      </c>
      <c r="I27" s="31">
        <f t="shared" si="1"/>
        <v>0</v>
      </c>
    </row>
    <row r="28" spans="1:9" x14ac:dyDescent="0.2">
      <c r="A28" s="276"/>
      <c r="B28" s="9"/>
      <c r="C28" s="11" t="s">
        <v>95</v>
      </c>
      <c r="D28" s="157"/>
      <c r="E28" s="95"/>
      <c r="F28" s="96"/>
      <c r="G28" s="131"/>
      <c r="H28" s="211">
        <v>0</v>
      </c>
      <c r="I28" s="221">
        <f t="shared" si="1"/>
        <v>0</v>
      </c>
    </row>
    <row r="29" spans="1:9" x14ac:dyDescent="0.2">
      <c r="A29" s="276"/>
      <c r="B29" s="9"/>
      <c r="C29" s="11" t="s">
        <v>96</v>
      </c>
      <c r="D29" s="158"/>
      <c r="E29" s="97"/>
      <c r="F29" s="98"/>
      <c r="G29" s="132"/>
      <c r="H29" s="212">
        <v>0</v>
      </c>
      <c r="I29" s="222">
        <f t="shared" si="1"/>
        <v>0</v>
      </c>
    </row>
    <row r="30" spans="1:9" x14ac:dyDescent="0.2">
      <c r="A30" s="276"/>
      <c r="B30" s="9"/>
      <c r="C30" s="11" t="s">
        <v>97</v>
      </c>
      <c r="D30" s="158"/>
      <c r="E30" s="97"/>
      <c r="F30" s="98"/>
      <c r="G30" s="132"/>
      <c r="H30" s="212">
        <v>0</v>
      </c>
      <c r="I30" s="222">
        <f t="shared" si="1"/>
        <v>0</v>
      </c>
    </row>
    <row r="31" spans="1:9" x14ac:dyDescent="0.2">
      <c r="A31" s="276"/>
      <c r="B31" s="9"/>
      <c r="C31" s="11" t="s">
        <v>98</v>
      </c>
      <c r="D31" s="158"/>
      <c r="E31" s="97"/>
      <c r="F31" s="98"/>
      <c r="G31" s="132"/>
      <c r="H31" s="212">
        <v>0</v>
      </c>
      <c r="I31" s="222">
        <f t="shared" si="1"/>
        <v>0</v>
      </c>
    </row>
    <row r="32" spans="1:9" x14ac:dyDescent="0.2">
      <c r="A32" s="276"/>
      <c r="B32" s="9"/>
      <c r="C32" s="11" t="s">
        <v>99</v>
      </c>
      <c r="D32" s="158"/>
      <c r="E32" s="97"/>
      <c r="F32" s="98"/>
      <c r="G32" s="132"/>
      <c r="H32" s="212">
        <v>0</v>
      </c>
      <c r="I32" s="222">
        <f t="shared" si="1"/>
        <v>0</v>
      </c>
    </row>
    <row r="33" spans="1:9" x14ac:dyDescent="0.2">
      <c r="A33" s="276"/>
      <c r="B33" s="9"/>
      <c r="C33" s="11" t="s">
        <v>100</v>
      </c>
      <c r="D33" s="158"/>
      <c r="E33" s="97"/>
      <c r="F33" s="98"/>
      <c r="G33" s="132"/>
      <c r="H33" s="212">
        <v>0</v>
      </c>
      <c r="I33" s="222">
        <f t="shared" si="1"/>
        <v>0</v>
      </c>
    </row>
    <row r="34" spans="1:9" x14ac:dyDescent="0.2">
      <c r="A34" s="276"/>
      <c r="B34" s="9"/>
      <c r="C34" s="11" t="s">
        <v>101</v>
      </c>
      <c r="D34" s="158"/>
      <c r="E34" s="97"/>
      <c r="F34" s="98"/>
      <c r="G34" s="132"/>
      <c r="H34" s="212">
        <v>0</v>
      </c>
      <c r="I34" s="222">
        <f t="shared" si="1"/>
        <v>0</v>
      </c>
    </row>
    <row r="35" spans="1:9" x14ac:dyDescent="0.2">
      <c r="A35" s="276"/>
      <c r="B35" s="9"/>
      <c r="C35" s="11" t="s">
        <v>102</v>
      </c>
      <c r="D35" s="158"/>
      <c r="E35" s="97"/>
      <c r="F35" s="98"/>
      <c r="G35" s="132"/>
      <c r="H35" s="212">
        <v>0</v>
      </c>
      <c r="I35" s="222">
        <f t="shared" si="1"/>
        <v>0</v>
      </c>
    </row>
    <row r="36" spans="1:9" x14ac:dyDescent="0.2">
      <c r="A36" s="33">
        <v>33</v>
      </c>
      <c r="B36" s="254">
        <v>2</v>
      </c>
      <c r="C36" s="307" t="s">
        <v>103</v>
      </c>
      <c r="D36" s="253" t="s">
        <v>90</v>
      </c>
      <c r="E36" s="256" t="s">
        <v>81</v>
      </c>
      <c r="F36" s="257"/>
      <c r="G36" s="256" t="s">
        <v>81</v>
      </c>
      <c r="H36" s="262">
        <f>SUM(H37)</f>
        <v>0</v>
      </c>
      <c r="I36" s="138">
        <f t="shared" si="1"/>
        <v>0</v>
      </c>
    </row>
    <row r="37" spans="1:9" x14ac:dyDescent="0.2">
      <c r="A37" s="33"/>
      <c r="B37" s="65"/>
      <c r="C37" s="325"/>
      <c r="D37" s="162"/>
      <c r="E37" s="101"/>
      <c r="F37" s="102"/>
      <c r="G37" s="134"/>
      <c r="H37" s="80">
        <v>0</v>
      </c>
      <c r="I37" s="30">
        <f t="shared" si="1"/>
        <v>0</v>
      </c>
    </row>
    <row r="38" spans="1:9" x14ac:dyDescent="0.2">
      <c r="A38" s="26">
        <v>33</v>
      </c>
      <c r="B38" s="280">
        <v>2</v>
      </c>
      <c r="C38" s="281" t="s">
        <v>104</v>
      </c>
      <c r="D38" s="314" t="s">
        <v>74</v>
      </c>
      <c r="E38" s="483" t="s">
        <v>60</v>
      </c>
      <c r="F38" s="484"/>
      <c r="G38" s="485" t="s">
        <v>61</v>
      </c>
      <c r="H38" s="486"/>
      <c r="I38" s="32" t="s">
        <v>70</v>
      </c>
    </row>
    <row r="39" spans="1:9" x14ac:dyDescent="0.2">
      <c r="A39" s="27"/>
      <c r="B39" s="292"/>
      <c r="C39" s="301"/>
      <c r="D39" s="320"/>
      <c r="E39" s="287" t="s">
        <v>81</v>
      </c>
      <c r="F39" s="288"/>
      <c r="G39" s="287" t="s">
        <v>81</v>
      </c>
      <c r="H39" s="322">
        <f>H40+H41+(SUM(H46:H48)+H49)</f>
        <v>0</v>
      </c>
      <c r="I39" s="319">
        <f t="shared" ref="I39:I50" si="2">F39+H39</f>
        <v>0</v>
      </c>
    </row>
    <row r="40" spans="1:9" x14ac:dyDescent="0.2">
      <c r="A40" s="276"/>
      <c r="B40" s="9"/>
      <c r="C40" s="12" t="s">
        <v>105</v>
      </c>
      <c r="D40" s="163"/>
      <c r="E40" s="206"/>
      <c r="F40" s="207"/>
      <c r="G40" s="137"/>
      <c r="H40" s="81">
        <v>0</v>
      </c>
      <c r="I40" s="30">
        <f t="shared" si="2"/>
        <v>0</v>
      </c>
    </row>
    <row r="41" spans="1:9" s="6" customFormat="1" x14ac:dyDescent="0.2">
      <c r="A41" s="5"/>
      <c r="B41" s="19"/>
      <c r="C41" s="313" t="s">
        <v>106</v>
      </c>
      <c r="D41" s="253" t="s">
        <v>90</v>
      </c>
      <c r="E41" s="256" t="s">
        <v>81</v>
      </c>
      <c r="F41" s="257"/>
      <c r="G41" s="256" t="s">
        <v>81</v>
      </c>
      <c r="H41" s="262">
        <f>SUM(H42:H45)</f>
        <v>0</v>
      </c>
      <c r="I41" s="138">
        <f t="shared" si="2"/>
        <v>0</v>
      </c>
    </row>
    <row r="42" spans="1:9" x14ac:dyDescent="0.2">
      <c r="A42" s="276"/>
      <c r="B42" s="9"/>
      <c r="C42" s="74" t="s">
        <v>107</v>
      </c>
      <c r="D42" s="157"/>
      <c r="E42" s="95"/>
      <c r="F42" s="96"/>
      <c r="G42" s="131"/>
      <c r="H42" s="76">
        <v>0</v>
      </c>
      <c r="I42" s="30">
        <f t="shared" si="2"/>
        <v>0</v>
      </c>
    </row>
    <row r="43" spans="1:9" x14ac:dyDescent="0.2">
      <c r="A43" s="276"/>
      <c r="B43" s="9"/>
      <c r="C43" s="74" t="s">
        <v>108</v>
      </c>
      <c r="D43" s="157"/>
      <c r="E43" s="95"/>
      <c r="F43" s="96"/>
      <c r="G43" s="131"/>
      <c r="H43" s="76">
        <v>0</v>
      </c>
      <c r="I43" s="30">
        <f t="shared" si="2"/>
        <v>0</v>
      </c>
    </row>
    <row r="44" spans="1:9" x14ac:dyDescent="0.2">
      <c r="A44" s="276"/>
      <c r="B44" s="9"/>
      <c r="C44" s="74" t="s">
        <v>109</v>
      </c>
      <c r="D44" s="157"/>
      <c r="E44" s="95"/>
      <c r="F44" s="96"/>
      <c r="G44" s="131"/>
      <c r="H44" s="76">
        <v>0</v>
      </c>
      <c r="I44" s="30">
        <f t="shared" si="2"/>
        <v>0</v>
      </c>
    </row>
    <row r="45" spans="1:9" x14ac:dyDescent="0.2">
      <c r="A45" s="276"/>
      <c r="B45" s="9"/>
      <c r="C45" s="42" t="s">
        <v>110</v>
      </c>
      <c r="D45" s="159"/>
      <c r="E45" s="99"/>
      <c r="F45" s="100"/>
      <c r="G45" s="133"/>
      <c r="H45" s="78">
        <v>0</v>
      </c>
      <c r="I45" s="31">
        <f t="shared" si="2"/>
        <v>0</v>
      </c>
    </row>
    <row r="46" spans="1:9" x14ac:dyDescent="0.2">
      <c r="A46" s="276"/>
      <c r="B46" s="9"/>
      <c r="C46" s="11" t="s">
        <v>111</v>
      </c>
      <c r="D46" s="164"/>
      <c r="E46" s="103"/>
      <c r="F46" s="104"/>
      <c r="G46" s="135"/>
      <c r="H46" s="225">
        <v>0</v>
      </c>
      <c r="I46" s="221">
        <f t="shared" si="2"/>
        <v>0</v>
      </c>
    </row>
    <row r="47" spans="1:9" x14ac:dyDescent="0.2">
      <c r="A47" s="276"/>
      <c r="B47" s="9"/>
      <c r="C47" s="11" t="s">
        <v>112</v>
      </c>
      <c r="D47" s="157"/>
      <c r="E47" s="95"/>
      <c r="F47" s="96"/>
      <c r="G47" s="131"/>
      <c r="H47" s="211">
        <v>0</v>
      </c>
      <c r="I47" s="222">
        <f t="shared" si="2"/>
        <v>0</v>
      </c>
    </row>
    <row r="48" spans="1:9" x14ac:dyDescent="0.2">
      <c r="A48" s="276"/>
      <c r="B48" s="9"/>
      <c r="C48" s="11" t="s">
        <v>113</v>
      </c>
      <c r="D48" s="158"/>
      <c r="E48" s="97"/>
      <c r="F48" s="98"/>
      <c r="G48" s="132"/>
      <c r="H48" s="212">
        <v>0</v>
      </c>
      <c r="I48" s="222">
        <f t="shared" si="2"/>
        <v>0</v>
      </c>
    </row>
    <row r="49" spans="1:9" x14ac:dyDescent="0.2">
      <c r="A49" s="33">
        <v>33</v>
      </c>
      <c r="B49" s="254">
        <v>2</v>
      </c>
      <c r="C49" s="307" t="s">
        <v>114</v>
      </c>
      <c r="D49" s="253" t="s">
        <v>90</v>
      </c>
      <c r="E49" s="256" t="s">
        <v>81</v>
      </c>
      <c r="F49" s="257"/>
      <c r="G49" s="256" t="s">
        <v>81</v>
      </c>
      <c r="H49" s="262">
        <f>SUM(H50)</f>
        <v>0</v>
      </c>
      <c r="I49" s="138">
        <f t="shared" si="2"/>
        <v>0</v>
      </c>
    </row>
    <row r="50" spans="1:9" x14ac:dyDescent="0.2">
      <c r="A50" s="33"/>
      <c r="B50" s="65"/>
      <c r="C50" s="325"/>
      <c r="D50" s="162"/>
      <c r="E50" s="101"/>
      <c r="F50" s="102"/>
      <c r="G50" s="134"/>
      <c r="H50" s="80">
        <v>0</v>
      </c>
      <c r="I50" s="30">
        <f t="shared" si="2"/>
        <v>0</v>
      </c>
    </row>
    <row r="51" spans="1:9" x14ac:dyDescent="0.2">
      <c r="A51" s="26">
        <v>33</v>
      </c>
      <c r="B51" s="280">
        <v>2</v>
      </c>
      <c r="C51" s="281" t="s">
        <v>115</v>
      </c>
      <c r="D51" s="314" t="s">
        <v>74</v>
      </c>
      <c r="E51" s="483" t="s">
        <v>60</v>
      </c>
      <c r="F51" s="484"/>
      <c r="G51" s="485" t="s">
        <v>61</v>
      </c>
      <c r="H51" s="486"/>
      <c r="I51" s="32" t="s">
        <v>70</v>
      </c>
    </row>
    <row r="52" spans="1:9" x14ac:dyDescent="0.2">
      <c r="A52" s="27"/>
      <c r="B52" s="292"/>
      <c r="C52" s="323"/>
      <c r="D52" s="320"/>
      <c r="E52" s="287" t="s">
        <v>81</v>
      </c>
      <c r="F52" s="288"/>
      <c r="G52" s="287" t="s">
        <v>81</v>
      </c>
      <c r="H52" s="324">
        <f>H53+H54+H55+(SUM(H60:H63)+H64)</f>
        <v>0</v>
      </c>
      <c r="I52" s="319">
        <f t="shared" ref="I52:I65" si="3">F52+H52</f>
        <v>0</v>
      </c>
    </row>
    <row r="53" spans="1:9" x14ac:dyDescent="0.2">
      <c r="A53" s="276"/>
      <c r="B53" s="16"/>
      <c r="C53" s="11" t="s">
        <v>116</v>
      </c>
      <c r="D53" s="163"/>
      <c r="E53" s="206"/>
      <c r="F53" s="207"/>
      <c r="G53" s="137"/>
      <c r="H53" s="81">
        <v>0</v>
      </c>
      <c r="I53" s="30">
        <f t="shared" si="3"/>
        <v>0</v>
      </c>
    </row>
    <row r="54" spans="1:9" x14ac:dyDescent="0.2">
      <c r="A54" s="276"/>
      <c r="B54" s="16"/>
      <c r="C54" s="11" t="s">
        <v>117</v>
      </c>
      <c r="D54" s="161"/>
      <c r="E54" s="99"/>
      <c r="F54" s="100"/>
      <c r="G54" s="133"/>
      <c r="H54" s="78">
        <v>0</v>
      </c>
      <c r="I54" s="30">
        <f t="shared" si="3"/>
        <v>0</v>
      </c>
    </row>
    <row r="55" spans="1:9" x14ac:dyDescent="0.2">
      <c r="A55" s="276"/>
      <c r="B55" s="16"/>
      <c r="C55" s="263" t="s">
        <v>118</v>
      </c>
      <c r="D55" s="253" t="s">
        <v>90</v>
      </c>
      <c r="E55" s="256" t="s">
        <v>81</v>
      </c>
      <c r="F55" s="257"/>
      <c r="G55" s="256" t="s">
        <v>81</v>
      </c>
      <c r="H55" s="262">
        <f>SUM(H56:H59)</f>
        <v>0</v>
      </c>
      <c r="I55" s="138">
        <f t="shared" si="3"/>
        <v>0</v>
      </c>
    </row>
    <row r="56" spans="1:9" x14ac:dyDescent="0.2">
      <c r="A56" s="276"/>
      <c r="B56" s="16"/>
      <c r="C56" s="18" t="s">
        <v>119</v>
      </c>
      <c r="D56" s="157"/>
      <c r="E56" s="103"/>
      <c r="F56" s="104"/>
      <c r="G56" s="135"/>
      <c r="H56" s="79">
        <v>0</v>
      </c>
      <c r="I56" s="30">
        <f t="shared" si="3"/>
        <v>0</v>
      </c>
    </row>
    <row r="57" spans="1:9" x14ac:dyDescent="0.2">
      <c r="A57" s="276"/>
      <c r="B57" s="16"/>
      <c r="C57" s="74" t="s">
        <v>120</v>
      </c>
      <c r="D57" s="158"/>
      <c r="E57" s="97"/>
      <c r="F57" s="98"/>
      <c r="G57" s="132"/>
      <c r="H57" s="77">
        <v>0</v>
      </c>
      <c r="I57" s="30">
        <f t="shared" si="3"/>
        <v>0</v>
      </c>
    </row>
    <row r="58" spans="1:9" x14ac:dyDescent="0.2">
      <c r="A58" s="276"/>
      <c r="B58" s="16"/>
      <c r="C58" s="18" t="s">
        <v>121</v>
      </c>
      <c r="D58" s="158"/>
      <c r="E58" s="97"/>
      <c r="F58" s="98"/>
      <c r="G58" s="132"/>
      <c r="H58" s="77">
        <v>0</v>
      </c>
      <c r="I58" s="30">
        <f t="shared" si="3"/>
        <v>0</v>
      </c>
    </row>
    <row r="59" spans="1:9" x14ac:dyDescent="0.2">
      <c r="A59" s="276"/>
      <c r="B59" s="16"/>
      <c r="C59" s="42" t="s">
        <v>122</v>
      </c>
      <c r="D59" s="159"/>
      <c r="E59" s="99"/>
      <c r="F59" s="100"/>
      <c r="G59" s="133"/>
      <c r="H59" s="78">
        <v>0</v>
      </c>
      <c r="I59" s="31">
        <f t="shared" si="3"/>
        <v>0</v>
      </c>
    </row>
    <row r="60" spans="1:9" x14ac:dyDescent="0.2">
      <c r="A60" s="276"/>
      <c r="B60" s="9"/>
      <c r="C60" s="11" t="s">
        <v>123</v>
      </c>
      <c r="D60" s="157"/>
      <c r="E60" s="95"/>
      <c r="F60" s="96"/>
      <c r="G60" s="131"/>
      <c r="H60" s="211">
        <v>0</v>
      </c>
      <c r="I60" s="222">
        <f t="shared" si="3"/>
        <v>0</v>
      </c>
    </row>
    <row r="61" spans="1:9" x14ac:dyDescent="0.2">
      <c r="A61" s="276"/>
      <c r="B61" s="9"/>
      <c r="C61" s="11" t="s">
        <v>124</v>
      </c>
      <c r="D61" s="158"/>
      <c r="E61" s="97"/>
      <c r="F61" s="98"/>
      <c r="G61" s="223"/>
      <c r="H61" s="212">
        <v>0</v>
      </c>
      <c r="I61" s="222">
        <f t="shared" si="3"/>
        <v>0</v>
      </c>
    </row>
    <row r="62" spans="1:9" x14ac:dyDescent="0.2">
      <c r="A62" s="276"/>
      <c r="B62" s="9"/>
      <c r="C62" s="11" t="s">
        <v>125</v>
      </c>
      <c r="D62" s="158"/>
      <c r="E62" s="97"/>
      <c r="F62" s="98"/>
      <c r="G62" s="132"/>
      <c r="H62" s="212">
        <v>0</v>
      </c>
      <c r="I62" s="222">
        <f t="shared" si="3"/>
        <v>0</v>
      </c>
    </row>
    <row r="63" spans="1:9" x14ac:dyDescent="0.2">
      <c r="A63" s="276"/>
      <c r="B63" s="9"/>
      <c r="C63" s="11" t="s">
        <v>126</v>
      </c>
      <c r="D63" s="163"/>
      <c r="E63" s="105"/>
      <c r="F63" s="106"/>
      <c r="G63" s="137"/>
      <c r="H63" s="213">
        <v>0</v>
      </c>
      <c r="I63" s="222">
        <f t="shared" si="3"/>
        <v>0</v>
      </c>
    </row>
    <row r="64" spans="1:9" x14ac:dyDescent="0.2">
      <c r="A64" s="33">
        <v>33</v>
      </c>
      <c r="B64" s="254">
        <v>2</v>
      </c>
      <c r="C64" s="307" t="s">
        <v>127</v>
      </c>
      <c r="D64" s="253" t="s">
        <v>90</v>
      </c>
      <c r="E64" s="256" t="s">
        <v>81</v>
      </c>
      <c r="F64" s="257"/>
      <c r="G64" s="256" t="s">
        <v>81</v>
      </c>
      <c r="H64" s="262">
        <f>SUM(H65)</f>
        <v>0</v>
      </c>
      <c r="I64" s="138">
        <f t="shared" si="3"/>
        <v>0</v>
      </c>
    </row>
    <row r="65" spans="1:9" x14ac:dyDescent="0.2">
      <c r="A65" s="33"/>
      <c r="B65" s="65"/>
      <c r="C65" s="325"/>
      <c r="D65" s="162"/>
      <c r="E65" s="101"/>
      <c r="F65" s="102"/>
      <c r="G65" s="134"/>
      <c r="H65" s="80">
        <v>0</v>
      </c>
      <c r="I65" s="30">
        <f t="shared" si="3"/>
        <v>0</v>
      </c>
    </row>
    <row r="66" spans="1:9" x14ac:dyDescent="0.2">
      <c r="A66" s="26">
        <v>31</v>
      </c>
      <c r="B66" s="280">
        <v>2</v>
      </c>
      <c r="C66" s="281" t="s">
        <v>128</v>
      </c>
      <c r="D66" s="314" t="s">
        <v>74</v>
      </c>
      <c r="E66" s="483" t="s">
        <v>60</v>
      </c>
      <c r="F66" s="484"/>
      <c r="G66" s="485" t="s">
        <v>61</v>
      </c>
      <c r="H66" s="486"/>
      <c r="I66" s="32" t="s">
        <v>70</v>
      </c>
    </row>
    <row r="67" spans="1:9" x14ac:dyDescent="0.2">
      <c r="A67" s="27"/>
      <c r="B67" s="292"/>
      <c r="C67" s="323"/>
      <c r="D67" s="320"/>
      <c r="E67" s="287" t="s">
        <v>81</v>
      </c>
      <c r="F67" s="288"/>
      <c r="G67" s="287" t="s">
        <v>81</v>
      </c>
      <c r="H67" s="324">
        <f>SUM(H68:H71)+H72</f>
        <v>0</v>
      </c>
      <c r="I67" s="319">
        <f t="shared" ref="I67:I73" si="4">F67+H67</f>
        <v>0</v>
      </c>
    </row>
    <row r="68" spans="1:9" x14ac:dyDescent="0.2">
      <c r="A68" s="276"/>
      <c r="B68" s="9"/>
      <c r="C68" s="12" t="s">
        <v>129</v>
      </c>
      <c r="D68" s="157"/>
      <c r="E68" s="95"/>
      <c r="F68" s="96"/>
      <c r="G68" s="131"/>
      <c r="H68" s="76">
        <v>0</v>
      </c>
      <c r="I68" s="30">
        <f t="shared" si="4"/>
        <v>0</v>
      </c>
    </row>
    <row r="69" spans="1:9" x14ac:dyDescent="0.2">
      <c r="A69" s="276"/>
      <c r="B69" s="9"/>
      <c r="C69" s="12" t="s">
        <v>130</v>
      </c>
      <c r="D69" s="158"/>
      <c r="E69" s="97"/>
      <c r="F69" s="98"/>
      <c r="G69" s="132"/>
      <c r="H69" s="77">
        <v>0</v>
      </c>
      <c r="I69" s="30">
        <f t="shared" si="4"/>
        <v>0</v>
      </c>
    </row>
    <row r="70" spans="1:9" x14ac:dyDescent="0.2">
      <c r="A70" s="276"/>
      <c r="B70" s="9"/>
      <c r="C70" s="11" t="s">
        <v>131</v>
      </c>
      <c r="D70" s="158"/>
      <c r="E70" s="97"/>
      <c r="F70" s="98"/>
      <c r="G70" s="132"/>
      <c r="H70" s="77">
        <v>0</v>
      </c>
      <c r="I70" s="30">
        <f t="shared" si="4"/>
        <v>0</v>
      </c>
    </row>
    <row r="71" spans="1:9" x14ac:dyDescent="0.2">
      <c r="A71" s="276"/>
      <c r="B71" s="9"/>
      <c r="C71" s="12" t="s">
        <v>132</v>
      </c>
      <c r="D71" s="158"/>
      <c r="E71" s="97"/>
      <c r="F71" s="98"/>
      <c r="G71" s="132"/>
      <c r="H71" s="77">
        <v>0</v>
      </c>
      <c r="I71" s="30">
        <f t="shared" si="4"/>
        <v>0</v>
      </c>
    </row>
    <row r="72" spans="1:9" x14ac:dyDescent="0.2">
      <c r="A72" s="33">
        <v>33</v>
      </c>
      <c r="B72" s="254">
        <v>2</v>
      </c>
      <c r="C72" s="307" t="s">
        <v>133</v>
      </c>
      <c r="D72" s="253" t="s">
        <v>90</v>
      </c>
      <c r="E72" s="256" t="s">
        <v>81</v>
      </c>
      <c r="F72" s="257"/>
      <c r="G72" s="256" t="s">
        <v>81</v>
      </c>
      <c r="H72" s="262">
        <f>SUM(H73)</f>
        <v>0</v>
      </c>
      <c r="I72" s="138">
        <f t="shared" si="4"/>
        <v>0</v>
      </c>
    </row>
    <row r="73" spans="1:9" x14ac:dyDescent="0.2">
      <c r="A73" s="33"/>
      <c r="B73" s="65"/>
      <c r="C73" s="325"/>
      <c r="D73" s="162"/>
      <c r="E73" s="101"/>
      <c r="F73" s="102"/>
      <c r="G73" s="134"/>
      <c r="H73" s="80">
        <v>0</v>
      </c>
      <c r="I73" s="30">
        <f t="shared" si="4"/>
        <v>0</v>
      </c>
    </row>
    <row r="74" spans="1:9" x14ac:dyDescent="0.2">
      <c r="A74" s="26">
        <v>33</v>
      </c>
      <c r="B74" s="280">
        <v>2</v>
      </c>
      <c r="C74" s="281" t="s">
        <v>134</v>
      </c>
      <c r="D74" s="314" t="s">
        <v>74</v>
      </c>
      <c r="E74" s="483" t="s">
        <v>60</v>
      </c>
      <c r="F74" s="484"/>
      <c r="G74" s="485" t="s">
        <v>61</v>
      </c>
      <c r="H74" s="486"/>
      <c r="I74" s="32" t="s">
        <v>70</v>
      </c>
    </row>
    <row r="75" spans="1:9" x14ac:dyDescent="0.2">
      <c r="A75" s="27"/>
      <c r="B75" s="292"/>
      <c r="C75" s="301"/>
      <c r="D75" s="320"/>
      <c r="E75" s="287" t="s">
        <v>81</v>
      </c>
      <c r="F75" s="288"/>
      <c r="G75" s="287" t="s">
        <v>81</v>
      </c>
      <c r="H75" s="324">
        <f>SUM(H76:H77)+H78</f>
        <v>0</v>
      </c>
      <c r="I75" s="319">
        <f>F75+H75</f>
        <v>0</v>
      </c>
    </row>
    <row r="76" spans="1:9" x14ac:dyDescent="0.2">
      <c r="A76" s="276"/>
      <c r="B76" s="16"/>
      <c r="C76" s="12" t="s">
        <v>135</v>
      </c>
      <c r="D76" s="163"/>
      <c r="E76" s="206"/>
      <c r="F76" s="207"/>
      <c r="G76" s="137"/>
      <c r="H76" s="81">
        <v>0</v>
      </c>
      <c r="I76" s="30">
        <f>F76+H76</f>
        <v>0</v>
      </c>
    </row>
    <row r="77" spans="1:9" x14ac:dyDescent="0.2">
      <c r="A77" s="276"/>
      <c r="B77" s="16"/>
      <c r="C77" s="11" t="s">
        <v>136</v>
      </c>
      <c r="D77" s="161"/>
      <c r="E77" s="105"/>
      <c r="F77" s="106"/>
      <c r="G77" s="130"/>
      <c r="H77" s="75">
        <v>0</v>
      </c>
      <c r="I77" s="30">
        <f>F77+H77</f>
        <v>0</v>
      </c>
    </row>
    <row r="78" spans="1:9" x14ac:dyDescent="0.2">
      <c r="A78" s="33">
        <v>33</v>
      </c>
      <c r="B78" s="254">
        <v>2</v>
      </c>
      <c r="C78" s="307" t="s">
        <v>137</v>
      </c>
      <c r="D78" s="253" t="s">
        <v>90</v>
      </c>
      <c r="E78" s="256" t="s">
        <v>81</v>
      </c>
      <c r="F78" s="257"/>
      <c r="G78" s="256" t="s">
        <v>81</v>
      </c>
      <c r="H78" s="262">
        <f>SUM(H79)</f>
        <v>0</v>
      </c>
      <c r="I78" s="138">
        <f>F78+H78</f>
        <v>0</v>
      </c>
    </row>
    <row r="79" spans="1:9" x14ac:dyDescent="0.2">
      <c r="A79" s="33"/>
      <c r="B79" s="65"/>
      <c r="C79" s="325"/>
      <c r="D79" s="162"/>
      <c r="E79" s="101"/>
      <c r="F79" s="102"/>
      <c r="G79" s="134"/>
      <c r="H79" s="80">
        <v>0</v>
      </c>
      <c r="I79" s="140">
        <f>F79+H79</f>
        <v>0</v>
      </c>
    </row>
    <row r="80" spans="1:9" x14ac:dyDescent="0.2">
      <c r="A80" s="491"/>
      <c r="B80" s="491"/>
      <c r="C80" s="491"/>
      <c r="D80" s="491"/>
      <c r="E80" s="491"/>
      <c r="F80" s="491"/>
      <c r="G80" s="491"/>
      <c r="H80" s="491"/>
      <c r="I80" s="491"/>
    </row>
  </sheetData>
  <sheetProtection algorithmName="SHA-512" hashValue="9IXriHJMqCG9ScwvOUjhAaN7MYkZvfNos1cAUl7gari1YwXXtWVuPQWjnNYL/PLq8XgseO8UDH0+vC27mSssBA==" saltValue="l0xdsvn/j7Y4sh779c8aXQ==" spinCount="100000" sheet="1" objects="1" scenarios="1"/>
  <mergeCells count="28">
    <mergeCell ref="A80:I80"/>
    <mergeCell ref="A1:I1"/>
    <mergeCell ref="A4:B4"/>
    <mergeCell ref="A5:B5"/>
    <mergeCell ref="A2:I2"/>
    <mergeCell ref="E7:F7"/>
    <mergeCell ref="G7:H7"/>
    <mergeCell ref="C7:C8"/>
    <mergeCell ref="A9:B9"/>
    <mergeCell ref="C9:C10"/>
    <mergeCell ref="D9:D10"/>
    <mergeCell ref="E9:E10"/>
    <mergeCell ref="F9:F10"/>
    <mergeCell ref="E74:F74"/>
    <mergeCell ref="G74:H74"/>
    <mergeCell ref="E38:F38"/>
    <mergeCell ref="G38:H38"/>
    <mergeCell ref="E51:F51"/>
    <mergeCell ref="G51:H51"/>
    <mergeCell ref="E66:F66"/>
    <mergeCell ref="G66:H66"/>
    <mergeCell ref="I9:I10"/>
    <mergeCell ref="E11:F11"/>
    <mergeCell ref="G11:H11"/>
    <mergeCell ref="E22:F22"/>
    <mergeCell ref="G22:H22"/>
    <mergeCell ref="G9:G10"/>
    <mergeCell ref="H9:H10"/>
  </mergeCells>
  <printOptions horizontalCentered="1"/>
  <pageMargins left="0.25" right="0.25" top="0.5" bottom="0.5" header="0.25" footer="0.25"/>
  <pageSetup scale="74" fitToHeight="0" orientation="landscape" r:id="rId1"/>
  <headerFooter alignWithMargins="0">
    <oddFooter>&amp;LDCA Rehabilitation Work Scope&amp;CDCA Office of Housing Finance&amp;RPage &amp;P of  &amp;N</oddFooter>
  </headerFooter>
  <rowBreaks count="1" manualBreakCount="1">
    <brk id="5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75"/>
  <sheetViews>
    <sheetView showGridLines="0" view="pageBreakPreview" topLeftCell="A14" zoomScaleNormal="72" zoomScaleSheetLayoutView="100" workbookViewId="0">
      <selection activeCell="H24" sqref="H24"/>
    </sheetView>
  </sheetViews>
  <sheetFormatPr defaultRowHeight="12.75" x14ac:dyDescent="0.2"/>
  <cols>
    <col min="1" max="1" width="8" customWidth="1"/>
    <col min="2" max="2" width="8.5703125" customWidth="1"/>
    <col min="3" max="3" width="45.42578125" customWidth="1"/>
    <col min="4" max="4" width="55.85546875" customWidth="1"/>
    <col min="5" max="5" width="13.42578125" customWidth="1"/>
    <col min="6" max="6" width="12.5703125" customWidth="1"/>
    <col min="7" max="7" width="13.140625" customWidth="1"/>
    <col min="8" max="8" width="13.28515625" customWidth="1"/>
    <col min="9" max="9" width="12.42578125" customWidth="1"/>
  </cols>
  <sheetData>
    <row r="1" spans="1:9" ht="30" customHeight="1" x14ac:dyDescent="0.2">
      <c r="A1" s="450" t="s">
        <v>0</v>
      </c>
      <c r="B1" s="450"/>
      <c r="C1" s="450"/>
      <c r="D1" s="450"/>
      <c r="E1" s="450"/>
      <c r="F1" s="450"/>
      <c r="G1" s="450"/>
      <c r="H1" s="450"/>
      <c r="I1" s="450"/>
    </row>
    <row r="2" spans="1:9" ht="23.45" customHeight="1" x14ac:dyDescent="0.2">
      <c r="A2" s="453" t="s">
        <v>138</v>
      </c>
      <c r="B2" s="453"/>
      <c r="C2" s="453"/>
      <c r="D2" s="453"/>
      <c r="E2" s="453"/>
      <c r="F2" s="453"/>
      <c r="G2" s="453"/>
      <c r="H2" s="453"/>
      <c r="I2" s="453"/>
    </row>
    <row r="3" spans="1:9" x14ac:dyDescent="0.2">
      <c r="C3" s="68"/>
    </row>
    <row r="4" spans="1:9" s="3" customFormat="1" ht="15.95" customHeight="1" x14ac:dyDescent="0.2">
      <c r="A4" s="501" t="s">
        <v>34</v>
      </c>
      <c r="B4" s="501"/>
      <c r="C4" s="228">
        <f>'2023_Summary'!C4</f>
        <v>0</v>
      </c>
      <c r="D4" s="234" t="s">
        <v>36</v>
      </c>
      <c r="E4" s="228" t="str">
        <f>'2023_Summary'!H4</f>
        <v>Year Built (first occupancy):</v>
      </c>
      <c r="F4" s="235"/>
      <c r="G4" s="437"/>
      <c r="H4" s="227" t="s">
        <v>37</v>
      </c>
      <c r="I4" s="228">
        <f>'2023_Summary'!L4</f>
        <v>0</v>
      </c>
    </row>
    <row r="5" spans="1:9" s="3" customFormat="1" ht="15.95" customHeight="1" x14ac:dyDescent="0.2">
      <c r="A5" s="502" t="s">
        <v>38</v>
      </c>
      <c r="B5" s="502"/>
      <c r="C5" s="233">
        <f>'2023_Summary'!C5</f>
        <v>0</v>
      </c>
      <c r="D5" s="236" t="s">
        <v>40</v>
      </c>
      <c r="E5" s="233" t="str">
        <f>'2023_Summary'!H5</f>
        <v>Total Residential Units Net SF:</v>
      </c>
      <c r="F5" s="237"/>
      <c r="G5" s="438"/>
      <c r="H5" s="236" t="s">
        <v>41</v>
      </c>
      <c r="I5" s="233">
        <f>'2023_Summary'!L5</f>
        <v>0</v>
      </c>
    </row>
    <row r="6" spans="1:9" x14ac:dyDescent="0.2">
      <c r="A6" s="276"/>
      <c r="B6" s="413"/>
      <c r="C6" s="43"/>
      <c r="D6" s="44"/>
      <c r="E6" s="45"/>
      <c r="F6" s="46"/>
      <c r="G6" s="46"/>
      <c r="H6" s="47"/>
      <c r="I6" s="72"/>
    </row>
    <row r="7" spans="1:9" x14ac:dyDescent="0.2">
      <c r="A7" s="26"/>
      <c r="B7" s="4"/>
      <c r="C7" s="505" t="s">
        <v>139</v>
      </c>
      <c r="D7" s="280"/>
      <c r="E7" s="483" t="s">
        <v>60</v>
      </c>
      <c r="F7" s="484"/>
      <c r="G7" s="485" t="s">
        <v>61</v>
      </c>
      <c r="H7" s="486"/>
      <c r="I7" s="32" t="s">
        <v>70</v>
      </c>
    </row>
    <row r="8" spans="1:9" x14ac:dyDescent="0.2">
      <c r="A8" s="27"/>
      <c r="B8" s="7"/>
      <c r="C8" s="458"/>
      <c r="D8" s="109" t="s">
        <v>71</v>
      </c>
      <c r="E8" s="165"/>
      <c r="F8" s="167">
        <f>F12+F20+F28+F37+F57+F78+F96+F146+F159+F183+F189+F205+F212+F257</f>
        <v>0</v>
      </c>
      <c r="G8" s="165"/>
      <c r="H8" s="167">
        <f>H12+H20+H28+H37+H57+H78+H96+H146+H159+H183+H189+H205+H212+H257</f>
        <v>0</v>
      </c>
      <c r="I8" s="166">
        <f>F8+H8</f>
        <v>0</v>
      </c>
    </row>
    <row r="9" spans="1:9" ht="12.95" customHeight="1" x14ac:dyDescent="0.2">
      <c r="A9" s="503" t="s">
        <v>72</v>
      </c>
      <c r="B9" s="504"/>
      <c r="C9" s="499" t="s">
        <v>73</v>
      </c>
      <c r="D9" s="481" t="s">
        <v>74</v>
      </c>
      <c r="E9" s="487" t="s">
        <v>75</v>
      </c>
      <c r="F9" s="489" t="s">
        <v>76</v>
      </c>
      <c r="G9" s="487" t="s">
        <v>75</v>
      </c>
      <c r="H9" s="489" t="s">
        <v>76</v>
      </c>
      <c r="I9" s="481" t="s">
        <v>77</v>
      </c>
    </row>
    <row r="10" spans="1:9" ht="39.75" customHeight="1" x14ac:dyDescent="0.2">
      <c r="A10" s="168" t="s">
        <v>78</v>
      </c>
      <c r="B10" s="169" t="s">
        <v>79</v>
      </c>
      <c r="C10" s="500"/>
      <c r="D10" s="482"/>
      <c r="E10" s="488"/>
      <c r="F10" s="490"/>
      <c r="G10" s="488"/>
      <c r="H10" s="490"/>
      <c r="I10" s="482"/>
    </row>
    <row r="11" spans="1:9" ht="12.75" customHeight="1" x14ac:dyDescent="0.2">
      <c r="A11" s="26">
        <v>3</v>
      </c>
      <c r="B11" s="280">
        <v>3</v>
      </c>
      <c r="C11" s="303" t="s">
        <v>140</v>
      </c>
      <c r="D11" s="282" t="s">
        <v>74</v>
      </c>
      <c r="E11" s="483" t="s">
        <v>60</v>
      </c>
      <c r="F11" s="484"/>
      <c r="G11" s="485" t="s">
        <v>61</v>
      </c>
      <c r="H11" s="486"/>
      <c r="I11" s="32" t="s">
        <v>70</v>
      </c>
    </row>
    <row r="12" spans="1:9" ht="12.75" customHeight="1" x14ac:dyDescent="0.25">
      <c r="A12" s="27"/>
      <c r="B12" s="7"/>
      <c r="C12" s="304"/>
      <c r="D12" s="305"/>
      <c r="E12" s="287" t="s">
        <v>81</v>
      </c>
      <c r="F12" s="288">
        <f>F13+F17</f>
        <v>0</v>
      </c>
      <c r="G12" s="287" t="s">
        <v>81</v>
      </c>
      <c r="H12" s="288">
        <f>H13+H17</f>
        <v>0</v>
      </c>
      <c r="I12" s="166">
        <f t="shared" ref="I12:I18" si="0">F12+H12</f>
        <v>0</v>
      </c>
    </row>
    <row r="13" spans="1:9" x14ac:dyDescent="0.2">
      <c r="A13" s="33">
        <v>3</v>
      </c>
      <c r="B13" s="254">
        <v>3</v>
      </c>
      <c r="C13" s="255" t="s">
        <v>141</v>
      </c>
      <c r="D13" s="253" t="s">
        <v>90</v>
      </c>
      <c r="E13" s="256" t="s">
        <v>81</v>
      </c>
      <c r="F13" s="257">
        <f>SUM(F14:F16)</f>
        <v>0</v>
      </c>
      <c r="G13" s="256" t="s">
        <v>81</v>
      </c>
      <c r="H13" s="257">
        <f>SUM(H14:H16)</f>
        <v>0</v>
      </c>
      <c r="I13" s="138">
        <f t="shared" si="0"/>
        <v>0</v>
      </c>
    </row>
    <row r="14" spans="1:9" x14ac:dyDescent="0.2">
      <c r="A14" s="66"/>
      <c r="B14" s="64"/>
      <c r="C14" s="10" t="s">
        <v>142</v>
      </c>
      <c r="D14" s="170"/>
      <c r="E14" s="87">
        <v>0</v>
      </c>
      <c r="F14" s="182">
        <v>0</v>
      </c>
      <c r="G14" s="189">
        <v>0</v>
      </c>
      <c r="H14" s="154">
        <v>0</v>
      </c>
      <c r="I14" s="29">
        <f t="shared" si="0"/>
        <v>0</v>
      </c>
    </row>
    <row r="15" spans="1:9" x14ac:dyDescent="0.2">
      <c r="A15" s="276"/>
      <c r="B15" s="9"/>
      <c r="C15" s="11" t="s">
        <v>143</v>
      </c>
      <c r="D15" s="172"/>
      <c r="E15" s="131"/>
      <c r="F15" s="185"/>
      <c r="G15" s="440"/>
      <c r="H15" s="84"/>
      <c r="I15" s="29">
        <f t="shared" si="0"/>
        <v>0</v>
      </c>
    </row>
    <row r="16" spans="1:9" x14ac:dyDescent="0.2">
      <c r="A16" s="276"/>
      <c r="B16" s="9"/>
      <c r="C16" s="11" t="s">
        <v>144</v>
      </c>
      <c r="D16" s="171"/>
      <c r="E16" s="132"/>
      <c r="F16" s="183"/>
      <c r="G16" s="190"/>
      <c r="H16" s="82"/>
      <c r="I16" s="31">
        <f t="shared" si="0"/>
        <v>0</v>
      </c>
    </row>
    <row r="17" spans="1:9" x14ac:dyDescent="0.2">
      <c r="A17" s="33"/>
      <c r="B17" s="254"/>
      <c r="C17" s="258" t="s">
        <v>145</v>
      </c>
      <c r="D17" s="253" t="s">
        <v>90</v>
      </c>
      <c r="E17" s="256" t="s">
        <v>81</v>
      </c>
      <c r="F17" s="257">
        <f>SUM(F18)</f>
        <v>0</v>
      </c>
      <c r="G17" s="256" t="s">
        <v>81</v>
      </c>
      <c r="H17" s="257">
        <f>SUM(H18)</f>
        <v>0</v>
      </c>
      <c r="I17" s="138">
        <f t="shared" si="0"/>
        <v>0</v>
      </c>
    </row>
    <row r="18" spans="1:9" x14ac:dyDescent="0.2">
      <c r="A18" s="33"/>
      <c r="B18" s="65"/>
      <c r="C18" s="325"/>
      <c r="D18" s="162"/>
      <c r="E18" s="83"/>
      <c r="F18" s="184"/>
      <c r="G18" s="134"/>
      <c r="H18" s="80"/>
      <c r="I18" s="29">
        <f t="shared" si="0"/>
        <v>0</v>
      </c>
    </row>
    <row r="19" spans="1:9" x14ac:dyDescent="0.2">
      <c r="A19" s="26">
        <v>4</v>
      </c>
      <c r="B19" s="280">
        <v>4</v>
      </c>
      <c r="C19" s="281" t="s">
        <v>146</v>
      </c>
      <c r="D19" s="282" t="s">
        <v>74</v>
      </c>
      <c r="E19" s="483" t="s">
        <v>60</v>
      </c>
      <c r="F19" s="484"/>
      <c r="G19" s="485" t="s">
        <v>61</v>
      </c>
      <c r="H19" s="486"/>
      <c r="I19" s="32" t="s">
        <v>70</v>
      </c>
    </row>
    <row r="20" spans="1:9" x14ac:dyDescent="0.2">
      <c r="A20" s="27"/>
      <c r="B20" s="292"/>
      <c r="C20" s="290"/>
      <c r="D20" s="301"/>
      <c r="E20" s="287" t="s">
        <v>81</v>
      </c>
      <c r="F20" s="288">
        <f>F21+F25</f>
        <v>0</v>
      </c>
      <c r="G20" s="287" t="s">
        <v>81</v>
      </c>
      <c r="H20" s="288">
        <f>H21+H25</f>
        <v>0</v>
      </c>
      <c r="I20" s="166">
        <f t="shared" ref="I20:I26" si="1">F20+H20</f>
        <v>0</v>
      </c>
    </row>
    <row r="21" spans="1:9" x14ac:dyDescent="0.2">
      <c r="A21" s="33">
        <v>4</v>
      </c>
      <c r="B21" s="254">
        <v>4</v>
      </c>
      <c r="C21" s="255" t="s">
        <v>147</v>
      </c>
      <c r="D21" s="253" t="s">
        <v>90</v>
      </c>
      <c r="E21" s="256" t="s">
        <v>81</v>
      </c>
      <c r="F21" s="257">
        <f>SUM(F22:F24)</f>
        <v>0</v>
      </c>
      <c r="G21" s="256" t="s">
        <v>81</v>
      </c>
      <c r="H21" s="257">
        <f>SUM(H22:H24)</f>
        <v>0</v>
      </c>
      <c r="I21" s="138">
        <f t="shared" si="1"/>
        <v>0</v>
      </c>
    </row>
    <row r="22" spans="1:9" x14ac:dyDescent="0.2">
      <c r="A22" s="276"/>
      <c r="B22" s="9"/>
      <c r="C22" s="11" t="s">
        <v>142</v>
      </c>
      <c r="D22" s="172"/>
      <c r="E22" s="131">
        <v>0</v>
      </c>
      <c r="F22" s="185">
        <v>0</v>
      </c>
      <c r="G22" s="191">
        <v>0</v>
      </c>
      <c r="H22" s="84">
        <v>0</v>
      </c>
      <c r="I22" s="29">
        <f t="shared" si="1"/>
        <v>0</v>
      </c>
    </row>
    <row r="23" spans="1:9" x14ac:dyDescent="0.2">
      <c r="A23" s="276"/>
      <c r="B23" s="9"/>
      <c r="C23" s="11" t="s">
        <v>148</v>
      </c>
      <c r="D23" s="172"/>
      <c r="E23" s="131"/>
      <c r="F23" s="185"/>
      <c r="G23" s="191"/>
      <c r="H23" s="84"/>
      <c r="I23" s="29">
        <f t="shared" si="1"/>
        <v>0</v>
      </c>
    </row>
    <row r="24" spans="1:9" x14ac:dyDescent="0.2">
      <c r="A24" s="276"/>
      <c r="B24" s="9"/>
      <c r="C24" s="11" t="s">
        <v>149</v>
      </c>
      <c r="D24" s="171"/>
      <c r="E24" s="132"/>
      <c r="F24" s="183"/>
      <c r="G24" s="191"/>
      <c r="H24" s="82"/>
      <c r="I24" s="31">
        <f t="shared" si="1"/>
        <v>0</v>
      </c>
    </row>
    <row r="25" spans="1:9" x14ac:dyDescent="0.2">
      <c r="A25" s="33"/>
      <c r="B25" s="254"/>
      <c r="C25" s="258" t="s">
        <v>150</v>
      </c>
      <c r="D25" s="253" t="s">
        <v>90</v>
      </c>
      <c r="E25" s="256" t="s">
        <v>81</v>
      </c>
      <c r="F25" s="257">
        <f>SUM(F26)</f>
        <v>0</v>
      </c>
      <c r="G25" s="256" t="s">
        <v>81</v>
      </c>
      <c r="H25" s="257">
        <f>SUM(H26)</f>
        <v>0</v>
      </c>
      <c r="I25" s="138">
        <f t="shared" si="1"/>
        <v>0</v>
      </c>
    </row>
    <row r="26" spans="1:9" x14ac:dyDescent="0.2">
      <c r="A26" s="33"/>
      <c r="B26" s="65"/>
      <c r="C26" s="325"/>
      <c r="D26" s="162"/>
      <c r="E26" s="83"/>
      <c r="F26" s="184"/>
      <c r="G26" s="134"/>
      <c r="H26" s="80"/>
      <c r="I26" s="29">
        <f t="shared" si="1"/>
        <v>0</v>
      </c>
    </row>
    <row r="27" spans="1:9" x14ac:dyDescent="0.2">
      <c r="A27" s="26">
        <v>5</v>
      </c>
      <c r="B27" s="4">
        <v>5</v>
      </c>
      <c r="C27" s="281" t="s">
        <v>151</v>
      </c>
      <c r="D27" s="280" t="s">
        <v>74</v>
      </c>
      <c r="E27" s="483" t="s">
        <v>60</v>
      </c>
      <c r="F27" s="484"/>
      <c r="G27" s="485" t="s">
        <v>61</v>
      </c>
      <c r="H27" s="486"/>
      <c r="I27" s="32" t="s">
        <v>70</v>
      </c>
    </row>
    <row r="28" spans="1:9" x14ac:dyDescent="0.2">
      <c r="A28" s="27"/>
      <c r="B28" s="7"/>
      <c r="C28" s="290"/>
      <c r="D28" s="302"/>
      <c r="E28" s="287" t="s">
        <v>81</v>
      </c>
      <c r="F28" s="288">
        <f>F29+F34</f>
        <v>0</v>
      </c>
      <c r="G28" s="287" t="s">
        <v>81</v>
      </c>
      <c r="H28" s="288">
        <f>H29+H34</f>
        <v>0</v>
      </c>
      <c r="I28" s="166">
        <f t="shared" ref="I28:I35" si="2">F28+H28</f>
        <v>0</v>
      </c>
    </row>
    <row r="29" spans="1:9" x14ac:dyDescent="0.2">
      <c r="A29" s="33">
        <v>5</v>
      </c>
      <c r="B29" s="254">
        <v>5</v>
      </c>
      <c r="C29" s="255" t="s">
        <v>152</v>
      </c>
      <c r="D29" s="253" t="s">
        <v>90</v>
      </c>
      <c r="E29" s="256" t="s">
        <v>81</v>
      </c>
      <c r="F29" s="257">
        <f>SUM(F30:F33)</f>
        <v>0</v>
      </c>
      <c r="G29" s="256" t="s">
        <v>81</v>
      </c>
      <c r="H29" s="257">
        <f>SUM(H30:H33)</f>
        <v>0</v>
      </c>
      <c r="I29" s="138">
        <f t="shared" si="2"/>
        <v>0</v>
      </c>
    </row>
    <row r="30" spans="1:9" x14ac:dyDescent="0.2">
      <c r="A30" s="276"/>
      <c r="B30" s="9"/>
      <c r="C30" s="11" t="s">
        <v>153</v>
      </c>
      <c r="D30" s="172"/>
      <c r="E30" s="131"/>
      <c r="F30" s="185"/>
      <c r="G30" s="191"/>
      <c r="H30" s="84"/>
      <c r="I30" s="29">
        <f t="shared" si="2"/>
        <v>0</v>
      </c>
    </row>
    <row r="31" spans="1:9" x14ac:dyDescent="0.2">
      <c r="A31" s="276"/>
      <c r="B31" s="9"/>
      <c r="C31" s="11" t="s">
        <v>154</v>
      </c>
      <c r="D31" s="171"/>
      <c r="E31" s="132"/>
      <c r="F31" s="183"/>
      <c r="G31" s="190"/>
      <c r="H31" s="82"/>
      <c r="I31" s="30">
        <f t="shared" si="2"/>
        <v>0</v>
      </c>
    </row>
    <row r="32" spans="1:9" x14ac:dyDescent="0.2">
      <c r="A32" s="276"/>
      <c r="B32" s="9"/>
      <c r="C32" s="11" t="s">
        <v>155</v>
      </c>
      <c r="D32" s="171"/>
      <c r="E32" s="132"/>
      <c r="F32" s="183"/>
      <c r="G32" s="190"/>
      <c r="H32" s="82"/>
      <c r="I32" s="30">
        <f t="shared" si="2"/>
        <v>0</v>
      </c>
    </row>
    <row r="33" spans="1:9" x14ac:dyDescent="0.2">
      <c r="A33" s="276"/>
      <c r="B33" s="9"/>
      <c r="C33" s="11" t="s">
        <v>156</v>
      </c>
      <c r="D33" s="171"/>
      <c r="E33" s="132"/>
      <c r="F33" s="183"/>
      <c r="G33" s="190"/>
      <c r="H33" s="82"/>
      <c r="I33" s="30">
        <f t="shared" si="2"/>
        <v>0</v>
      </c>
    </row>
    <row r="34" spans="1:9" x14ac:dyDescent="0.2">
      <c r="A34" s="33"/>
      <c r="B34" s="254"/>
      <c r="C34" s="258" t="s">
        <v>157</v>
      </c>
      <c r="D34" s="253" t="s">
        <v>90</v>
      </c>
      <c r="E34" s="256" t="s">
        <v>81</v>
      </c>
      <c r="F34" s="257">
        <f>SUM(F35)</f>
        <v>0</v>
      </c>
      <c r="G34" s="256" t="s">
        <v>81</v>
      </c>
      <c r="H34" s="257">
        <f>SUM(H35)</f>
        <v>0</v>
      </c>
      <c r="I34" s="138">
        <f t="shared" si="2"/>
        <v>0</v>
      </c>
    </row>
    <row r="35" spans="1:9" x14ac:dyDescent="0.2">
      <c r="A35" s="33"/>
      <c r="B35" s="239"/>
      <c r="C35" s="325"/>
      <c r="D35" s="162"/>
      <c r="E35" s="83"/>
      <c r="F35" s="184"/>
      <c r="G35" s="134"/>
      <c r="H35" s="80"/>
      <c r="I35" s="29">
        <f t="shared" si="2"/>
        <v>0</v>
      </c>
    </row>
    <row r="36" spans="1:9" x14ac:dyDescent="0.2">
      <c r="A36" s="26">
        <v>6</v>
      </c>
      <c r="B36" s="280">
        <v>6</v>
      </c>
      <c r="C36" s="294" t="s">
        <v>158</v>
      </c>
      <c r="D36" s="282" t="s">
        <v>74</v>
      </c>
      <c r="E36" s="483" t="s">
        <v>60</v>
      </c>
      <c r="F36" s="484"/>
      <c r="G36" s="485" t="s">
        <v>61</v>
      </c>
      <c r="H36" s="486"/>
      <c r="I36" s="32" t="s">
        <v>70</v>
      </c>
    </row>
    <row r="37" spans="1:9" x14ac:dyDescent="0.2">
      <c r="A37" s="27"/>
      <c r="B37" s="292"/>
      <c r="C37" s="295"/>
      <c r="D37" s="301"/>
      <c r="E37" s="287" t="s">
        <v>81</v>
      </c>
      <c r="F37" s="288">
        <f>F38+F48+F54</f>
        <v>0</v>
      </c>
      <c r="G37" s="287" t="s">
        <v>81</v>
      </c>
      <c r="H37" s="288">
        <f>H38+H48+H54</f>
        <v>0</v>
      </c>
      <c r="I37" s="166">
        <f t="shared" ref="I37:I55" si="3">F37+H37</f>
        <v>0</v>
      </c>
    </row>
    <row r="38" spans="1:9" x14ac:dyDescent="0.2">
      <c r="A38" s="33">
        <v>6</v>
      </c>
      <c r="B38" s="254">
        <v>6</v>
      </c>
      <c r="C38" s="255" t="s">
        <v>159</v>
      </c>
      <c r="D38" s="253" t="s">
        <v>90</v>
      </c>
      <c r="E38" s="256" t="s">
        <v>81</v>
      </c>
      <c r="F38" s="257">
        <f>SUM(F39:F47)</f>
        <v>0</v>
      </c>
      <c r="G38" s="256" t="s">
        <v>81</v>
      </c>
      <c r="H38" s="257">
        <f>SUM(H39:H47)</f>
        <v>0</v>
      </c>
      <c r="I38" s="138">
        <f t="shared" si="3"/>
        <v>0</v>
      </c>
    </row>
    <row r="39" spans="1:9" x14ac:dyDescent="0.2">
      <c r="A39" s="276"/>
      <c r="B39" s="9"/>
      <c r="C39" s="11" t="s">
        <v>160</v>
      </c>
      <c r="D39" s="172"/>
      <c r="E39" s="131"/>
      <c r="F39" s="185"/>
      <c r="G39" s="191"/>
      <c r="H39" s="84"/>
      <c r="I39" s="29">
        <f t="shared" si="3"/>
        <v>0</v>
      </c>
    </row>
    <row r="40" spans="1:9" x14ac:dyDescent="0.2">
      <c r="A40" s="276"/>
      <c r="B40" s="9"/>
      <c r="C40" s="11" t="s">
        <v>161</v>
      </c>
      <c r="D40" s="172"/>
      <c r="E40" s="131"/>
      <c r="F40" s="185"/>
      <c r="G40" s="191"/>
      <c r="H40" s="84"/>
      <c r="I40" s="30">
        <f t="shared" si="3"/>
        <v>0</v>
      </c>
    </row>
    <row r="41" spans="1:9" ht="12" customHeight="1" x14ac:dyDescent="0.2">
      <c r="A41" s="276"/>
      <c r="B41" s="9"/>
      <c r="C41" s="11" t="s">
        <v>162</v>
      </c>
      <c r="D41" s="171"/>
      <c r="E41" s="132"/>
      <c r="F41" s="183"/>
      <c r="G41" s="190"/>
      <c r="H41" s="82"/>
      <c r="I41" s="30">
        <f t="shared" si="3"/>
        <v>0</v>
      </c>
    </row>
    <row r="42" spans="1:9" ht="12" customHeight="1" x14ac:dyDescent="0.2">
      <c r="A42" s="276"/>
      <c r="B42" s="9"/>
      <c r="C42" s="11" t="s">
        <v>163</v>
      </c>
      <c r="D42" s="171"/>
      <c r="E42" s="132"/>
      <c r="F42" s="183"/>
      <c r="G42" s="190"/>
      <c r="H42" s="82"/>
      <c r="I42" s="30">
        <f t="shared" si="3"/>
        <v>0</v>
      </c>
    </row>
    <row r="43" spans="1:9" ht="12" customHeight="1" x14ac:dyDescent="0.2">
      <c r="A43" s="276"/>
      <c r="B43" s="9"/>
      <c r="C43" s="11" t="s">
        <v>164</v>
      </c>
      <c r="D43" s="171"/>
      <c r="E43" s="132"/>
      <c r="F43" s="183"/>
      <c r="G43" s="190"/>
      <c r="H43" s="82"/>
      <c r="I43" s="30">
        <f t="shared" si="3"/>
        <v>0</v>
      </c>
    </row>
    <row r="44" spans="1:9" ht="12" customHeight="1" x14ac:dyDescent="0.2">
      <c r="A44" s="276"/>
      <c r="B44" s="9"/>
      <c r="C44" s="11" t="s">
        <v>165</v>
      </c>
      <c r="D44" s="171"/>
      <c r="E44" s="132"/>
      <c r="F44" s="183"/>
      <c r="G44" s="190"/>
      <c r="H44" s="82"/>
      <c r="I44" s="30">
        <f t="shared" si="3"/>
        <v>0</v>
      </c>
    </row>
    <row r="45" spans="1:9" ht="12" customHeight="1" x14ac:dyDescent="0.2">
      <c r="A45" s="276"/>
      <c r="B45" s="9"/>
      <c r="C45" s="11" t="s">
        <v>166</v>
      </c>
      <c r="D45" s="171"/>
      <c r="E45" s="132"/>
      <c r="F45" s="183"/>
      <c r="G45" s="190"/>
      <c r="H45" s="82"/>
      <c r="I45" s="30">
        <f t="shared" si="3"/>
        <v>0</v>
      </c>
    </row>
    <row r="46" spans="1:9" x14ac:dyDescent="0.2">
      <c r="A46" s="276"/>
      <c r="B46" s="9"/>
      <c r="C46" s="11" t="s">
        <v>167</v>
      </c>
      <c r="D46" s="171"/>
      <c r="E46" s="132"/>
      <c r="F46" s="183"/>
      <c r="G46" s="190"/>
      <c r="H46" s="82"/>
      <c r="I46" s="30">
        <f t="shared" si="3"/>
        <v>0</v>
      </c>
    </row>
    <row r="47" spans="1:9" x14ac:dyDescent="0.2">
      <c r="A47" s="276"/>
      <c r="B47" s="9"/>
      <c r="C47" s="11" t="s">
        <v>168</v>
      </c>
      <c r="D47" s="173"/>
      <c r="E47" s="130"/>
      <c r="F47" s="186"/>
      <c r="G47" s="192"/>
      <c r="H47" s="85"/>
      <c r="I47" s="31">
        <f t="shared" si="3"/>
        <v>0</v>
      </c>
    </row>
    <row r="48" spans="1:9" s="2" customFormat="1" x14ac:dyDescent="0.2">
      <c r="A48" s="259">
        <v>6</v>
      </c>
      <c r="B48" s="260">
        <v>6</v>
      </c>
      <c r="C48" s="261" t="s">
        <v>169</v>
      </c>
      <c r="D48" s="253" t="s">
        <v>90</v>
      </c>
      <c r="E48" s="256" t="s">
        <v>81</v>
      </c>
      <c r="F48" s="257">
        <f>SUM(F49:F53)</f>
        <v>0</v>
      </c>
      <c r="G48" s="256" t="s">
        <v>81</v>
      </c>
      <c r="H48" s="257">
        <f>SUM(H49:H53)</f>
        <v>0</v>
      </c>
      <c r="I48" s="138">
        <f t="shared" si="3"/>
        <v>0</v>
      </c>
    </row>
    <row r="49" spans="1:9" x14ac:dyDescent="0.2">
      <c r="A49" s="276"/>
      <c r="B49" s="9"/>
      <c r="C49" s="11" t="s">
        <v>170</v>
      </c>
      <c r="D49" s="172"/>
      <c r="E49" s="131"/>
      <c r="F49" s="185"/>
      <c r="G49" s="191"/>
      <c r="H49" s="84"/>
      <c r="I49" s="29">
        <f t="shared" si="3"/>
        <v>0</v>
      </c>
    </row>
    <row r="50" spans="1:9" x14ac:dyDescent="0.2">
      <c r="A50" s="276"/>
      <c r="B50" s="9"/>
      <c r="C50" s="11" t="s">
        <v>171</v>
      </c>
      <c r="D50" s="172"/>
      <c r="E50" s="131"/>
      <c r="F50" s="185"/>
      <c r="G50" s="191"/>
      <c r="H50" s="84"/>
      <c r="I50" s="30">
        <f t="shared" si="3"/>
        <v>0</v>
      </c>
    </row>
    <row r="51" spans="1:9" x14ac:dyDescent="0.2">
      <c r="A51" s="276"/>
      <c r="B51" s="9"/>
      <c r="C51" s="11" t="s">
        <v>172</v>
      </c>
      <c r="D51" s="172"/>
      <c r="E51" s="131"/>
      <c r="F51" s="185"/>
      <c r="G51" s="191"/>
      <c r="H51" s="84"/>
      <c r="I51" s="30">
        <f t="shared" si="3"/>
        <v>0</v>
      </c>
    </row>
    <row r="52" spans="1:9" ht="12" customHeight="1" x14ac:dyDescent="0.2">
      <c r="A52" s="276"/>
      <c r="B52" s="9"/>
      <c r="C52" s="11" t="s">
        <v>173</v>
      </c>
      <c r="D52" s="172"/>
      <c r="E52" s="131"/>
      <c r="F52" s="185"/>
      <c r="G52" s="191"/>
      <c r="H52" s="84"/>
      <c r="I52" s="30">
        <f t="shared" si="3"/>
        <v>0</v>
      </c>
    </row>
    <row r="53" spans="1:9" x14ac:dyDescent="0.2">
      <c r="A53" s="240"/>
      <c r="B53" s="65"/>
      <c r="C53" s="13" t="s">
        <v>174</v>
      </c>
      <c r="D53" s="174"/>
      <c r="E53" s="133"/>
      <c r="F53" s="187"/>
      <c r="G53" s="193"/>
      <c r="H53" s="155"/>
      <c r="I53" s="31">
        <f t="shared" si="3"/>
        <v>0</v>
      </c>
    </row>
    <row r="54" spans="1:9" x14ac:dyDescent="0.2">
      <c r="A54" s="259">
        <v>6</v>
      </c>
      <c r="B54" s="260">
        <v>6</v>
      </c>
      <c r="C54" s="258" t="s">
        <v>175</v>
      </c>
      <c r="D54" s="253" t="s">
        <v>90</v>
      </c>
      <c r="E54" s="256" t="s">
        <v>81</v>
      </c>
      <c r="F54" s="257">
        <f>SUM(F55)</f>
        <v>0</v>
      </c>
      <c r="G54" s="256" t="s">
        <v>81</v>
      </c>
      <c r="H54" s="257">
        <f>SUM(H55)</f>
        <v>0</v>
      </c>
      <c r="I54" s="138">
        <f t="shared" si="3"/>
        <v>0</v>
      </c>
    </row>
    <row r="55" spans="1:9" x14ac:dyDescent="0.2">
      <c r="A55" s="240"/>
      <c r="B55" s="65"/>
      <c r="C55" s="325"/>
      <c r="D55" s="162"/>
      <c r="E55" s="83"/>
      <c r="F55" s="184"/>
      <c r="G55" s="134"/>
      <c r="H55" s="80"/>
      <c r="I55" s="29">
        <f t="shared" si="3"/>
        <v>0</v>
      </c>
    </row>
    <row r="56" spans="1:9" x14ac:dyDescent="0.2">
      <c r="A56" s="26">
        <v>7</v>
      </c>
      <c r="B56" s="280">
        <v>7</v>
      </c>
      <c r="C56" s="294" t="s">
        <v>176</v>
      </c>
      <c r="D56" s="282" t="s">
        <v>74</v>
      </c>
      <c r="E56" s="483" t="s">
        <v>60</v>
      </c>
      <c r="F56" s="484"/>
      <c r="G56" s="485" t="s">
        <v>61</v>
      </c>
      <c r="H56" s="486"/>
      <c r="I56" s="32" t="s">
        <v>70</v>
      </c>
    </row>
    <row r="57" spans="1:9" x14ac:dyDescent="0.2">
      <c r="A57" s="27"/>
      <c r="B57" s="292"/>
      <c r="C57" s="295"/>
      <c r="D57" s="301"/>
      <c r="E57" s="287" t="s">
        <v>81</v>
      </c>
      <c r="F57" s="288">
        <f>F58+F61+F66+F69+F75</f>
        <v>0</v>
      </c>
      <c r="G57" s="287" t="s">
        <v>81</v>
      </c>
      <c r="H57" s="288">
        <f>H58+H61+H66+H69+H75</f>
        <v>0</v>
      </c>
      <c r="I57" s="166">
        <f t="shared" ref="I57:I76" si="4">F57+H57</f>
        <v>0</v>
      </c>
    </row>
    <row r="58" spans="1:9" x14ac:dyDescent="0.2">
      <c r="A58" s="33">
        <v>7</v>
      </c>
      <c r="B58" s="254">
        <v>7</v>
      </c>
      <c r="C58" s="255" t="s">
        <v>177</v>
      </c>
      <c r="D58" s="253" t="s">
        <v>90</v>
      </c>
      <c r="E58" s="256" t="s">
        <v>81</v>
      </c>
      <c r="F58" s="257">
        <f>SUM(F59:F60)</f>
        <v>0</v>
      </c>
      <c r="G58" s="256" t="s">
        <v>81</v>
      </c>
      <c r="H58" s="257">
        <f>SUM(H59:H60)</f>
        <v>0</v>
      </c>
      <c r="I58" s="138">
        <f t="shared" si="4"/>
        <v>0</v>
      </c>
    </row>
    <row r="59" spans="1:9" x14ac:dyDescent="0.2">
      <c r="A59" s="276"/>
      <c r="B59" s="9"/>
      <c r="C59" s="11" t="s">
        <v>178</v>
      </c>
      <c r="D59" s="170"/>
      <c r="E59" s="135"/>
      <c r="F59" s="182"/>
      <c r="G59" s="189"/>
      <c r="H59" s="154"/>
      <c r="I59" s="29">
        <f t="shared" si="4"/>
        <v>0</v>
      </c>
    </row>
    <row r="60" spans="1:9" x14ac:dyDescent="0.2">
      <c r="A60" s="276"/>
      <c r="B60" s="9"/>
      <c r="C60" s="11" t="s">
        <v>179</v>
      </c>
      <c r="D60" s="174"/>
      <c r="E60" s="133"/>
      <c r="F60" s="187"/>
      <c r="G60" s="193"/>
      <c r="H60" s="155"/>
      <c r="I60" s="31">
        <f t="shared" si="4"/>
        <v>0</v>
      </c>
    </row>
    <row r="61" spans="1:9" x14ac:dyDescent="0.2">
      <c r="A61" s="33">
        <v>7</v>
      </c>
      <c r="B61" s="254">
        <v>7</v>
      </c>
      <c r="C61" s="255" t="s">
        <v>180</v>
      </c>
      <c r="D61" s="253" t="s">
        <v>90</v>
      </c>
      <c r="E61" s="256" t="s">
        <v>81</v>
      </c>
      <c r="F61" s="257">
        <f>SUM(F62:F65)</f>
        <v>0</v>
      </c>
      <c r="G61" s="256" t="s">
        <v>81</v>
      </c>
      <c r="H61" s="257">
        <f>SUM(H62:H65)</f>
        <v>0</v>
      </c>
      <c r="I61" s="138">
        <f t="shared" si="4"/>
        <v>0</v>
      </c>
    </row>
    <row r="62" spans="1:9" x14ac:dyDescent="0.2">
      <c r="A62" s="276"/>
      <c r="B62" s="9"/>
      <c r="C62" s="12" t="s">
        <v>181</v>
      </c>
      <c r="D62" s="172"/>
      <c r="E62" s="131"/>
      <c r="F62" s="185"/>
      <c r="G62" s="191"/>
      <c r="H62" s="84"/>
      <c r="I62" s="29">
        <f t="shared" si="4"/>
        <v>0</v>
      </c>
    </row>
    <row r="63" spans="1:9" x14ac:dyDescent="0.2">
      <c r="A63" s="276"/>
      <c r="B63" s="9"/>
      <c r="C63" s="12" t="s">
        <v>182</v>
      </c>
      <c r="D63" s="171"/>
      <c r="E63" s="132"/>
      <c r="F63" s="183"/>
      <c r="G63" s="190"/>
      <c r="H63" s="82"/>
      <c r="I63" s="30">
        <f t="shared" si="4"/>
        <v>0</v>
      </c>
    </row>
    <row r="64" spans="1:9" x14ac:dyDescent="0.2">
      <c r="A64" s="276"/>
      <c r="B64" s="9"/>
      <c r="C64" s="11" t="s">
        <v>183</v>
      </c>
      <c r="D64" s="173"/>
      <c r="E64" s="130"/>
      <c r="F64" s="186"/>
      <c r="G64" s="192"/>
      <c r="H64" s="85"/>
      <c r="I64" s="30">
        <f t="shared" si="4"/>
        <v>0</v>
      </c>
    </row>
    <row r="65" spans="1:9" x14ac:dyDescent="0.2">
      <c r="A65" s="276"/>
      <c r="B65" s="9"/>
      <c r="C65" s="11" t="s">
        <v>184</v>
      </c>
      <c r="D65" s="173"/>
      <c r="E65" s="130"/>
      <c r="F65" s="186"/>
      <c r="G65" s="192"/>
      <c r="H65" s="85"/>
      <c r="I65" s="31">
        <f t="shared" si="4"/>
        <v>0</v>
      </c>
    </row>
    <row r="66" spans="1:9" x14ac:dyDescent="0.2">
      <c r="A66" s="33">
        <v>7</v>
      </c>
      <c r="B66" s="254">
        <v>7</v>
      </c>
      <c r="C66" s="255" t="s">
        <v>185</v>
      </c>
      <c r="D66" s="253" t="s">
        <v>90</v>
      </c>
      <c r="E66" s="256" t="s">
        <v>81</v>
      </c>
      <c r="F66" s="257">
        <f>SUM(F67:F68)</f>
        <v>0</v>
      </c>
      <c r="G66" s="256" t="s">
        <v>81</v>
      </c>
      <c r="H66" s="257">
        <f>SUM(H67:H68)</f>
        <v>0</v>
      </c>
      <c r="I66" s="138">
        <f t="shared" si="4"/>
        <v>0</v>
      </c>
    </row>
    <row r="67" spans="1:9" x14ac:dyDescent="0.2">
      <c r="A67" s="276"/>
      <c r="B67" s="9"/>
      <c r="C67" s="11" t="s">
        <v>186</v>
      </c>
      <c r="D67" s="172"/>
      <c r="E67" s="131"/>
      <c r="F67" s="185"/>
      <c r="G67" s="191"/>
      <c r="H67" s="84"/>
      <c r="I67" s="29">
        <f t="shared" si="4"/>
        <v>0</v>
      </c>
    </row>
    <row r="68" spans="1:9" x14ac:dyDescent="0.2">
      <c r="A68" s="276"/>
      <c r="B68" s="9"/>
      <c r="C68" s="11" t="s">
        <v>187</v>
      </c>
      <c r="D68" s="171"/>
      <c r="E68" s="132"/>
      <c r="F68" s="183"/>
      <c r="G68" s="190"/>
      <c r="H68" s="82"/>
      <c r="I68" s="30">
        <f t="shared" si="4"/>
        <v>0</v>
      </c>
    </row>
    <row r="69" spans="1:9" x14ac:dyDescent="0.2">
      <c r="A69" s="33">
        <v>7</v>
      </c>
      <c r="B69" s="254">
        <v>7</v>
      </c>
      <c r="C69" s="258" t="s">
        <v>188</v>
      </c>
      <c r="D69" s="253" t="s">
        <v>90</v>
      </c>
      <c r="E69" s="256" t="s">
        <v>81</v>
      </c>
      <c r="F69" s="257">
        <f>SUM(F70:F74)</f>
        <v>0</v>
      </c>
      <c r="G69" s="256" t="s">
        <v>81</v>
      </c>
      <c r="H69" s="257">
        <f>SUM(H70:H74)</f>
        <v>0</v>
      </c>
      <c r="I69" s="138">
        <f t="shared" si="4"/>
        <v>0</v>
      </c>
    </row>
    <row r="70" spans="1:9" x14ac:dyDescent="0.2">
      <c r="A70" s="276"/>
      <c r="B70" s="9"/>
      <c r="C70" s="12" t="s">
        <v>189</v>
      </c>
      <c r="D70" s="172"/>
      <c r="E70" s="90"/>
      <c r="F70" s="185"/>
      <c r="G70" s="191"/>
      <c r="H70" s="84"/>
      <c r="I70" s="29">
        <f t="shared" si="4"/>
        <v>0</v>
      </c>
    </row>
    <row r="71" spans="1:9" x14ac:dyDescent="0.2">
      <c r="A71" s="276"/>
      <c r="B71" s="9"/>
      <c r="C71" s="11" t="s">
        <v>190</v>
      </c>
      <c r="D71" s="171"/>
      <c r="E71" s="132"/>
      <c r="F71" s="183"/>
      <c r="G71" s="190"/>
      <c r="H71" s="82"/>
      <c r="I71" s="30">
        <f t="shared" si="4"/>
        <v>0</v>
      </c>
    </row>
    <row r="72" spans="1:9" x14ac:dyDescent="0.2">
      <c r="A72" s="276"/>
      <c r="B72" s="9"/>
      <c r="C72" s="11" t="s">
        <v>191</v>
      </c>
      <c r="D72" s="173"/>
      <c r="E72" s="130"/>
      <c r="F72" s="186"/>
      <c r="G72" s="192"/>
      <c r="H72" s="85"/>
      <c r="I72" s="30">
        <f t="shared" si="4"/>
        <v>0</v>
      </c>
    </row>
    <row r="73" spans="1:9" x14ac:dyDescent="0.2">
      <c r="A73" s="276"/>
      <c r="B73" s="9"/>
      <c r="C73" s="11" t="s">
        <v>192</v>
      </c>
      <c r="D73" s="173"/>
      <c r="E73" s="130"/>
      <c r="F73" s="186"/>
      <c r="G73" s="192"/>
      <c r="H73" s="85"/>
      <c r="I73" s="30">
        <f t="shared" si="4"/>
        <v>0</v>
      </c>
    </row>
    <row r="74" spans="1:9" x14ac:dyDescent="0.2">
      <c r="A74" s="276"/>
      <c r="B74" s="9"/>
      <c r="C74" s="11" t="s">
        <v>193</v>
      </c>
      <c r="D74" s="173"/>
      <c r="E74" s="130"/>
      <c r="F74" s="186"/>
      <c r="G74" s="192"/>
      <c r="H74" s="85"/>
      <c r="I74" s="31">
        <f t="shared" si="4"/>
        <v>0</v>
      </c>
    </row>
    <row r="75" spans="1:9" x14ac:dyDescent="0.2">
      <c r="A75" s="33">
        <v>8</v>
      </c>
      <c r="B75" s="254">
        <v>8</v>
      </c>
      <c r="C75" s="258" t="s">
        <v>194</v>
      </c>
      <c r="D75" s="253" t="s">
        <v>90</v>
      </c>
      <c r="E75" s="256" t="s">
        <v>81</v>
      </c>
      <c r="F75" s="257">
        <f>SUM(F76)</f>
        <v>0</v>
      </c>
      <c r="G75" s="256" t="s">
        <v>81</v>
      </c>
      <c r="H75" s="257">
        <f>SUM(H76)</f>
        <v>0</v>
      </c>
      <c r="I75" s="138">
        <f t="shared" si="4"/>
        <v>0</v>
      </c>
    </row>
    <row r="76" spans="1:9" x14ac:dyDescent="0.2">
      <c r="A76" s="240"/>
      <c r="B76" s="65"/>
      <c r="C76" s="325"/>
      <c r="D76" s="162"/>
      <c r="E76" s="83"/>
      <c r="F76" s="184"/>
      <c r="G76" s="134"/>
      <c r="H76" s="80"/>
      <c r="I76" s="29">
        <f t="shared" si="4"/>
        <v>0</v>
      </c>
    </row>
    <row r="77" spans="1:9" ht="15.75" x14ac:dyDescent="0.25">
      <c r="A77" s="299">
        <v>8</v>
      </c>
      <c r="B77" s="300">
        <v>8</v>
      </c>
      <c r="C77" s="281" t="s">
        <v>195</v>
      </c>
      <c r="D77" s="282" t="s">
        <v>74</v>
      </c>
      <c r="E77" s="483" t="s">
        <v>60</v>
      </c>
      <c r="F77" s="484"/>
      <c r="G77" s="485" t="s">
        <v>61</v>
      </c>
      <c r="H77" s="486"/>
      <c r="I77" s="32" t="s">
        <v>70</v>
      </c>
    </row>
    <row r="78" spans="1:9" x14ac:dyDescent="0.2">
      <c r="A78" s="27"/>
      <c r="B78" s="292"/>
      <c r="C78" s="290"/>
      <c r="D78" s="301"/>
      <c r="E78" s="287" t="s">
        <v>81</v>
      </c>
      <c r="F78" s="288">
        <f>F79+F85+F89+F93</f>
        <v>0</v>
      </c>
      <c r="G78" s="287" t="s">
        <v>81</v>
      </c>
      <c r="H78" s="288">
        <f>H79+H85+H89+H93</f>
        <v>0</v>
      </c>
      <c r="I78" s="166">
        <f t="shared" ref="I78:I94" si="5">F78+H78</f>
        <v>0</v>
      </c>
    </row>
    <row r="79" spans="1:9" x14ac:dyDescent="0.2">
      <c r="A79" s="33">
        <v>8</v>
      </c>
      <c r="B79" s="254">
        <v>8</v>
      </c>
      <c r="C79" s="255" t="s">
        <v>196</v>
      </c>
      <c r="D79" s="253" t="s">
        <v>90</v>
      </c>
      <c r="E79" s="256" t="s">
        <v>81</v>
      </c>
      <c r="F79" s="257">
        <f>SUM(F80:F84)</f>
        <v>0</v>
      </c>
      <c r="G79" s="256" t="s">
        <v>81</v>
      </c>
      <c r="H79" s="257">
        <f>SUM(H80:H84)</f>
        <v>0</v>
      </c>
      <c r="I79" s="138">
        <f t="shared" si="5"/>
        <v>0</v>
      </c>
    </row>
    <row r="80" spans="1:9" x14ac:dyDescent="0.2">
      <c r="A80" s="276"/>
      <c r="B80" s="9"/>
      <c r="C80" s="11" t="s">
        <v>197</v>
      </c>
      <c r="D80" s="172"/>
      <c r="E80" s="131"/>
      <c r="F80" s="185"/>
      <c r="G80" s="191"/>
      <c r="H80" s="84"/>
      <c r="I80" s="29">
        <f t="shared" si="5"/>
        <v>0</v>
      </c>
    </row>
    <row r="81" spans="1:9" x14ac:dyDescent="0.2">
      <c r="A81" s="276"/>
      <c r="B81" s="9"/>
      <c r="C81" s="13" t="s">
        <v>198</v>
      </c>
      <c r="D81" s="162"/>
      <c r="E81" s="83"/>
      <c r="F81" s="184"/>
      <c r="G81" s="134"/>
      <c r="H81" s="80"/>
      <c r="I81" s="30">
        <f t="shared" si="5"/>
        <v>0</v>
      </c>
    </row>
    <row r="82" spans="1:9" x14ac:dyDescent="0.2">
      <c r="A82" s="276"/>
      <c r="B82" s="9"/>
      <c r="C82" s="10" t="s">
        <v>199</v>
      </c>
      <c r="D82" s="170"/>
      <c r="E82" s="135"/>
      <c r="F82" s="182"/>
      <c r="G82" s="189"/>
      <c r="H82" s="154"/>
      <c r="I82" s="30">
        <f t="shared" si="5"/>
        <v>0</v>
      </c>
    </row>
    <row r="83" spans="1:9" x14ac:dyDescent="0.2">
      <c r="A83" s="276"/>
      <c r="B83" s="9"/>
      <c r="C83" s="13" t="s">
        <v>200</v>
      </c>
      <c r="D83" s="174"/>
      <c r="E83" s="133"/>
      <c r="F83" s="187"/>
      <c r="G83" s="193"/>
      <c r="H83" s="155"/>
      <c r="I83" s="30">
        <f t="shared" si="5"/>
        <v>0</v>
      </c>
    </row>
    <row r="84" spans="1:9" x14ac:dyDescent="0.2">
      <c r="A84" s="276"/>
      <c r="B84" s="9"/>
      <c r="C84" s="11" t="s">
        <v>201</v>
      </c>
      <c r="D84" s="175"/>
      <c r="E84" s="137"/>
      <c r="F84" s="188"/>
      <c r="G84" s="194"/>
      <c r="H84" s="86"/>
      <c r="I84" s="31">
        <f t="shared" si="5"/>
        <v>0</v>
      </c>
    </row>
    <row r="85" spans="1:9" x14ac:dyDescent="0.2">
      <c r="A85" s="33">
        <v>8</v>
      </c>
      <c r="B85" s="254">
        <v>8</v>
      </c>
      <c r="C85" s="258" t="s">
        <v>202</v>
      </c>
      <c r="D85" s="253" t="s">
        <v>90</v>
      </c>
      <c r="E85" s="256" t="s">
        <v>81</v>
      </c>
      <c r="F85" s="257">
        <f>SUM(F86:F88)</f>
        <v>0</v>
      </c>
      <c r="G85" s="256" t="s">
        <v>81</v>
      </c>
      <c r="H85" s="257">
        <f>SUM(H86:H88)</f>
        <v>0</v>
      </c>
      <c r="I85" s="138">
        <f t="shared" si="5"/>
        <v>0</v>
      </c>
    </row>
    <row r="86" spans="1:9" x14ac:dyDescent="0.2">
      <c r="A86" s="276"/>
      <c r="B86" s="9"/>
      <c r="C86" s="11" t="s">
        <v>203</v>
      </c>
      <c r="D86" s="172"/>
      <c r="E86" s="90"/>
      <c r="F86" s="330"/>
      <c r="G86" s="198"/>
      <c r="H86" s="91"/>
      <c r="I86" s="331">
        <f t="shared" si="5"/>
        <v>0</v>
      </c>
    </row>
    <row r="87" spans="1:9" x14ac:dyDescent="0.2">
      <c r="A87" s="276"/>
      <c r="B87" s="9"/>
      <c r="C87" s="11" t="s">
        <v>204</v>
      </c>
      <c r="D87" s="171"/>
      <c r="E87" s="223"/>
      <c r="F87" s="332"/>
      <c r="G87" s="196"/>
      <c r="H87" s="92"/>
      <c r="I87" s="333">
        <f t="shared" si="5"/>
        <v>0</v>
      </c>
    </row>
    <row r="88" spans="1:9" x14ac:dyDescent="0.2">
      <c r="A88" s="276"/>
      <c r="B88" s="9"/>
      <c r="C88" s="11" t="s">
        <v>205</v>
      </c>
      <c r="D88" s="173"/>
      <c r="E88" s="334"/>
      <c r="F88" s="335"/>
      <c r="G88" s="336"/>
      <c r="H88" s="337"/>
      <c r="I88" s="338">
        <f t="shared" si="5"/>
        <v>0</v>
      </c>
    </row>
    <row r="89" spans="1:9" x14ac:dyDescent="0.2">
      <c r="A89" s="33">
        <v>8</v>
      </c>
      <c r="B89" s="254">
        <v>8</v>
      </c>
      <c r="C89" s="258" t="s">
        <v>206</v>
      </c>
      <c r="D89" s="253" t="s">
        <v>90</v>
      </c>
      <c r="E89" s="256" t="s">
        <v>81</v>
      </c>
      <c r="F89" s="257">
        <f>SUM(F90:F92)</f>
        <v>0</v>
      </c>
      <c r="G89" s="256" t="s">
        <v>81</v>
      </c>
      <c r="H89" s="257">
        <f>SUM(H90:H92)</f>
        <v>0</v>
      </c>
      <c r="I89" s="138">
        <f t="shared" si="5"/>
        <v>0</v>
      </c>
    </row>
    <row r="90" spans="1:9" x14ac:dyDescent="0.2">
      <c r="A90" s="276"/>
      <c r="B90" s="9"/>
      <c r="C90" s="11" t="s">
        <v>207</v>
      </c>
      <c r="D90" s="172"/>
      <c r="E90" s="131"/>
      <c r="F90" s="185"/>
      <c r="G90" s="191"/>
      <c r="H90" s="84"/>
      <c r="I90" s="29">
        <f t="shared" si="5"/>
        <v>0</v>
      </c>
    </row>
    <row r="91" spans="1:9" x14ac:dyDescent="0.2">
      <c r="A91" s="276"/>
      <c r="B91" s="9"/>
      <c r="C91" s="11" t="s">
        <v>208</v>
      </c>
      <c r="D91" s="171"/>
      <c r="E91" s="132"/>
      <c r="F91" s="183"/>
      <c r="G91" s="190"/>
      <c r="H91" s="82"/>
      <c r="I91" s="30">
        <f t="shared" si="5"/>
        <v>0</v>
      </c>
    </row>
    <row r="92" spans="1:9" x14ac:dyDescent="0.2">
      <c r="A92" s="276"/>
      <c r="B92" s="9"/>
      <c r="C92" s="11" t="s">
        <v>209</v>
      </c>
      <c r="D92" s="173"/>
      <c r="E92" s="130"/>
      <c r="F92" s="186"/>
      <c r="G92" s="192"/>
      <c r="H92" s="85"/>
      <c r="I92" s="31">
        <f t="shared" si="5"/>
        <v>0</v>
      </c>
    </row>
    <row r="93" spans="1:9" x14ac:dyDescent="0.2">
      <c r="A93" s="33">
        <v>8</v>
      </c>
      <c r="B93" s="254">
        <v>8</v>
      </c>
      <c r="C93" s="258" t="s">
        <v>210</v>
      </c>
      <c r="D93" s="253" t="s">
        <v>90</v>
      </c>
      <c r="E93" s="256" t="s">
        <v>81</v>
      </c>
      <c r="F93" s="257">
        <f>SUM(F94)</f>
        <v>0</v>
      </c>
      <c r="G93" s="256" t="s">
        <v>81</v>
      </c>
      <c r="H93" s="257">
        <f>SUM(H94)</f>
        <v>0</v>
      </c>
      <c r="I93" s="138">
        <f t="shared" si="5"/>
        <v>0</v>
      </c>
    </row>
    <row r="94" spans="1:9" x14ac:dyDescent="0.2">
      <c r="A94" s="240"/>
      <c r="B94" s="65"/>
      <c r="C94" s="325"/>
      <c r="D94" s="162"/>
      <c r="E94" s="83"/>
      <c r="F94" s="184"/>
      <c r="G94" s="134"/>
      <c r="H94" s="80"/>
      <c r="I94" s="29">
        <f t="shared" si="5"/>
        <v>0</v>
      </c>
    </row>
    <row r="95" spans="1:9" x14ac:dyDescent="0.2">
      <c r="A95" s="26">
        <v>9</v>
      </c>
      <c r="B95" s="280">
        <v>9</v>
      </c>
      <c r="C95" s="294" t="s">
        <v>211</v>
      </c>
      <c r="D95" s="282" t="s">
        <v>74</v>
      </c>
      <c r="E95" s="483" t="s">
        <v>60</v>
      </c>
      <c r="F95" s="484"/>
      <c r="G95" s="485" t="s">
        <v>61</v>
      </c>
      <c r="H95" s="486"/>
      <c r="I95" s="32" t="s">
        <v>70</v>
      </c>
    </row>
    <row r="96" spans="1:9" x14ac:dyDescent="0.2">
      <c r="A96" s="27"/>
      <c r="B96" s="292"/>
      <c r="C96" s="295"/>
      <c r="D96" s="286"/>
      <c r="E96" s="287" t="s">
        <v>81</v>
      </c>
      <c r="F96" s="288">
        <f>F97+F101+F106+F111+F115+F119+F124+F128+F143</f>
        <v>0</v>
      </c>
      <c r="G96" s="287" t="s">
        <v>81</v>
      </c>
      <c r="H96" s="296">
        <f>H97+H101+H106+H111+H115+H119+H124+H128+H143</f>
        <v>0</v>
      </c>
      <c r="I96" s="166">
        <f t="shared" ref="I96:I127" si="6">F96+H96</f>
        <v>0</v>
      </c>
    </row>
    <row r="97" spans="1:9" x14ac:dyDescent="0.2">
      <c r="A97" s="33">
        <v>9</v>
      </c>
      <c r="B97" s="254">
        <v>9</v>
      </c>
      <c r="C97" s="258" t="s">
        <v>212</v>
      </c>
      <c r="D97" s="253" t="s">
        <v>90</v>
      </c>
      <c r="E97" s="256" t="s">
        <v>81</v>
      </c>
      <c r="F97" s="262">
        <f>SUM(F98:F100)</f>
        <v>0</v>
      </c>
      <c r="G97" s="256" t="s">
        <v>81</v>
      </c>
      <c r="H97" s="262">
        <f>SUM(H98:H100)</f>
        <v>0</v>
      </c>
      <c r="I97" s="138">
        <f t="shared" si="6"/>
        <v>0</v>
      </c>
    </row>
    <row r="98" spans="1:9" x14ac:dyDescent="0.2">
      <c r="A98" s="66"/>
      <c r="B98" s="64"/>
      <c r="C98" s="205" t="s">
        <v>213</v>
      </c>
      <c r="D98" s="172"/>
      <c r="E98" s="87"/>
      <c r="F98" s="141"/>
      <c r="G98" s="195"/>
      <c r="H98" s="141"/>
      <c r="I98" s="29">
        <f t="shared" si="6"/>
        <v>0</v>
      </c>
    </row>
    <row r="99" spans="1:9" x14ac:dyDescent="0.2">
      <c r="A99" s="276"/>
      <c r="B99" s="9"/>
      <c r="C99" s="205" t="s">
        <v>214</v>
      </c>
      <c r="D99" s="173"/>
      <c r="E99" s="223"/>
      <c r="F99" s="142"/>
      <c r="G99" s="196"/>
      <c r="H99" s="142"/>
      <c r="I99" s="30">
        <f t="shared" si="6"/>
        <v>0</v>
      </c>
    </row>
    <row r="100" spans="1:9" x14ac:dyDescent="0.2">
      <c r="A100" s="240"/>
      <c r="B100" s="65"/>
      <c r="C100" s="11" t="s">
        <v>215</v>
      </c>
      <c r="D100" s="174"/>
      <c r="E100" s="88"/>
      <c r="F100" s="143"/>
      <c r="G100" s="197"/>
      <c r="H100" s="143"/>
      <c r="I100" s="31">
        <f t="shared" si="6"/>
        <v>0</v>
      </c>
    </row>
    <row r="101" spans="1:9" x14ac:dyDescent="0.2">
      <c r="A101" s="33">
        <v>9</v>
      </c>
      <c r="B101" s="254">
        <v>9</v>
      </c>
      <c r="C101" s="255" t="s">
        <v>216</v>
      </c>
      <c r="D101" s="253" t="s">
        <v>90</v>
      </c>
      <c r="E101" s="256" t="s">
        <v>81</v>
      </c>
      <c r="F101" s="262">
        <f>SUM(F102:F105)</f>
        <v>0</v>
      </c>
      <c r="G101" s="256" t="s">
        <v>81</v>
      </c>
      <c r="H101" s="262">
        <f>SUM(H102:H105)</f>
        <v>0</v>
      </c>
      <c r="I101" s="138">
        <f t="shared" si="6"/>
        <v>0</v>
      </c>
    </row>
    <row r="102" spans="1:9" x14ac:dyDescent="0.2">
      <c r="A102" s="66"/>
      <c r="B102" s="64"/>
      <c r="C102" s="10" t="s">
        <v>217</v>
      </c>
      <c r="D102" s="176"/>
      <c r="E102" s="89"/>
      <c r="F102" s="141"/>
      <c r="G102" s="195"/>
      <c r="H102" s="141"/>
      <c r="I102" s="29">
        <f t="shared" si="6"/>
        <v>0</v>
      </c>
    </row>
    <row r="103" spans="1:9" x14ac:dyDescent="0.2">
      <c r="A103" s="276"/>
      <c r="B103" s="9"/>
      <c r="C103" s="13" t="s">
        <v>218</v>
      </c>
      <c r="D103" s="177"/>
      <c r="E103" s="210"/>
      <c r="F103" s="142"/>
      <c r="G103" s="196"/>
      <c r="H103" s="142"/>
      <c r="I103" s="30">
        <f t="shared" si="6"/>
        <v>0</v>
      </c>
    </row>
    <row r="104" spans="1:9" x14ac:dyDescent="0.2">
      <c r="A104" s="276"/>
      <c r="B104" s="9"/>
      <c r="C104" s="10" t="s">
        <v>219</v>
      </c>
      <c r="D104" s="172"/>
      <c r="E104" s="223"/>
      <c r="F104" s="142"/>
      <c r="G104" s="196"/>
      <c r="H104" s="142"/>
      <c r="I104" s="30">
        <f t="shared" si="6"/>
        <v>0</v>
      </c>
    </row>
    <row r="105" spans="1:9" x14ac:dyDescent="0.2">
      <c r="A105" s="240"/>
      <c r="B105" s="65"/>
      <c r="C105" s="13" t="s">
        <v>220</v>
      </c>
      <c r="D105" s="174"/>
      <c r="E105" s="88"/>
      <c r="F105" s="143"/>
      <c r="G105" s="197"/>
      <c r="H105" s="143"/>
      <c r="I105" s="31">
        <f t="shared" si="6"/>
        <v>0</v>
      </c>
    </row>
    <row r="106" spans="1:9" x14ac:dyDescent="0.2">
      <c r="A106" s="33">
        <v>9</v>
      </c>
      <c r="B106" s="254">
        <v>9</v>
      </c>
      <c r="C106" s="255" t="s">
        <v>221</v>
      </c>
      <c r="D106" s="253" t="s">
        <v>90</v>
      </c>
      <c r="E106" s="256" t="s">
        <v>81</v>
      </c>
      <c r="F106" s="262">
        <f>SUM(F107:F110)</f>
        <v>0</v>
      </c>
      <c r="G106" s="256" t="s">
        <v>81</v>
      </c>
      <c r="H106" s="262">
        <f>SUM(H107:H110)</f>
        <v>0</v>
      </c>
      <c r="I106" s="138">
        <f t="shared" si="6"/>
        <v>0</v>
      </c>
    </row>
    <row r="107" spans="1:9" x14ac:dyDescent="0.2">
      <c r="A107" s="66"/>
      <c r="B107" s="64"/>
      <c r="C107" s="10" t="s">
        <v>222</v>
      </c>
      <c r="D107" s="170"/>
      <c r="E107" s="87"/>
      <c r="F107" s="141"/>
      <c r="G107" s="195"/>
      <c r="H107" s="141"/>
      <c r="I107" s="29">
        <f t="shared" si="6"/>
        <v>0</v>
      </c>
    </row>
    <row r="108" spans="1:9" ht="12" customHeight="1" x14ac:dyDescent="0.2">
      <c r="A108" s="276"/>
      <c r="B108" s="9"/>
      <c r="C108" s="11" t="s">
        <v>223</v>
      </c>
      <c r="D108" s="172"/>
      <c r="E108" s="90"/>
      <c r="F108" s="144"/>
      <c r="G108" s="198"/>
      <c r="H108" s="144"/>
      <c r="I108" s="30">
        <f t="shared" si="6"/>
        <v>0</v>
      </c>
    </row>
    <row r="109" spans="1:9" x14ac:dyDescent="0.2">
      <c r="A109" s="276"/>
      <c r="B109" s="9"/>
      <c r="C109" s="11" t="s">
        <v>224</v>
      </c>
      <c r="D109" s="171"/>
      <c r="E109" s="223"/>
      <c r="F109" s="142"/>
      <c r="G109" s="196"/>
      <c r="H109" s="142"/>
      <c r="I109" s="30">
        <f t="shared" si="6"/>
        <v>0</v>
      </c>
    </row>
    <row r="110" spans="1:9" x14ac:dyDescent="0.2">
      <c r="A110" s="240"/>
      <c r="B110" s="65"/>
      <c r="C110" s="13" t="s">
        <v>225</v>
      </c>
      <c r="D110" s="174"/>
      <c r="E110" s="88"/>
      <c r="F110" s="143"/>
      <c r="G110" s="197"/>
      <c r="H110" s="143"/>
      <c r="I110" s="31">
        <f t="shared" si="6"/>
        <v>0</v>
      </c>
    </row>
    <row r="111" spans="1:9" x14ac:dyDescent="0.2">
      <c r="A111" s="33">
        <v>9</v>
      </c>
      <c r="B111" s="254">
        <v>9</v>
      </c>
      <c r="C111" s="258" t="s">
        <v>226</v>
      </c>
      <c r="D111" s="253" t="s">
        <v>90</v>
      </c>
      <c r="E111" s="256" t="s">
        <v>81</v>
      </c>
      <c r="F111" s="262">
        <f>SUM(F112:F114)</f>
        <v>0</v>
      </c>
      <c r="G111" s="256" t="s">
        <v>81</v>
      </c>
      <c r="H111" s="262">
        <f>SUM(H112:H114)</f>
        <v>0</v>
      </c>
      <c r="I111" s="138">
        <f t="shared" si="6"/>
        <v>0</v>
      </c>
    </row>
    <row r="112" spans="1:9" x14ac:dyDescent="0.2">
      <c r="A112" s="66"/>
      <c r="B112" s="64"/>
      <c r="C112" s="205" t="s">
        <v>227</v>
      </c>
      <c r="D112" s="172"/>
      <c r="E112" s="87"/>
      <c r="F112" s="141"/>
      <c r="G112" s="195"/>
      <c r="H112" s="141"/>
      <c r="I112" s="29">
        <f t="shared" si="6"/>
        <v>0</v>
      </c>
    </row>
    <row r="113" spans="1:9" x14ac:dyDescent="0.2">
      <c r="A113" s="276"/>
      <c r="B113" s="9"/>
      <c r="C113" s="205" t="s">
        <v>228</v>
      </c>
      <c r="D113" s="173"/>
      <c r="E113" s="223"/>
      <c r="F113" s="142"/>
      <c r="G113" s="196"/>
      <c r="H113" s="142"/>
      <c r="I113" s="30">
        <f t="shared" si="6"/>
        <v>0</v>
      </c>
    </row>
    <row r="114" spans="1:9" x14ac:dyDescent="0.2">
      <c r="A114" s="240"/>
      <c r="B114" s="65"/>
      <c r="C114" s="11" t="s">
        <v>229</v>
      </c>
      <c r="D114" s="174"/>
      <c r="E114" s="88"/>
      <c r="F114" s="143"/>
      <c r="G114" s="197"/>
      <c r="H114" s="143"/>
      <c r="I114" s="31">
        <f t="shared" si="6"/>
        <v>0</v>
      </c>
    </row>
    <row r="115" spans="1:9" x14ac:dyDescent="0.2">
      <c r="A115" s="33">
        <v>9</v>
      </c>
      <c r="B115" s="254">
        <v>9</v>
      </c>
      <c r="C115" s="258" t="s">
        <v>230</v>
      </c>
      <c r="D115" s="253" t="s">
        <v>90</v>
      </c>
      <c r="E115" s="256" t="s">
        <v>81</v>
      </c>
      <c r="F115" s="262">
        <f>SUM(F116:F118)</f>
        <v>0</v>
      </c>
      <c r="G115" s="256" t="s">
        <v>81</v>
      </c>
      <c r="H115" s="262">
        <f>SUM(H116:H118)</f>
        <v>0</v>
      </c>
      <c r="I115" s="138">
        <f t="shared" si="6"/>
        <v>0</v>
      </c>
    </row>
    <row r="116" spans="1:9" x14ac:dyDescent="0.2">
      <c r="A116" s="66"/>
      <c r="B116" s="64"/>
      <c r="C116" s="10" t="s">
        <v>231</v>
      </c>
      <c r="D116" s="172"/>
      <c r="E116" s="87"/>
      <c r="F116" s="141"/>
      <c r="G116" s="195"/>
      <c r="H116" s="141"/>
      <c r="I116" s="29">
        <f t="shared" si="6"/>
        <v>0</v>
      </c>
    </row>
    <row r="117" spans="1:9" x14ac:dyDescent="0.2">
      <c r="A117" s="276"/>
      <c r="B117" s="9"/>
      <c r="C117" s="11" t="s">
        <v>232</v>
      </c>
      <c r="D117" s="173"/>
      <c r="E117" s="223"/>
      <c r="F117" s="142"/>
      <c r="G117" s="196"/>
      <c r="H117" s="142"/>
      <c r="I117" s="30">
        <f t="shared" si="6"/>
        <v>0</v>
      </c>
    </row>
    <row r="118" spans="1:9" x14ac:dyDescent="0.2">
      <c r="A118" s="240"/>
      <c r="B118" s="65"/>
      <c r="C118" s="13" t="s">
        <v>233</v>
      </c>
      <c r="D118" s="174"/>
      <c r="E118" s="88"/>
      <c r="F118" s="143"/>
      <c r="G118" s="197"/>
      <c r="H118" s="143"/>
      <c r="I118" s="31">
        <f t="shared" si="6"/>
        <v>0</v>
      </c>
    </row>
    <row r="119" spans="1:9" x14ac:dyDescent="0.2">
      <c r="A119" s="33">
        <v>9</v>
      </c>
      <c r="B119" s="254">
        <v>9</v>
      </c>
      <c r="C119" s="255" t="s">
        <v>234</v>
      </c>
      <c r="D119" s="253" t="s">
        <v>90</v>
      </c>
      <c r="E119" s="256" t="s">
        <v>81</v>
      </c>
      <c r="F119" s="262">
        <f>SUM(F120:F123)</f>
        <v>0</v>
      </c>
      <c r="G119" s="256" t="s">
        <v>81</v>
      </c>
      <c r="H119" s="262">
        <f>SUM(H120:H123)</f>
        <v>0</v>
      </c>
      <c r="I119" s="138">
        <f t="shared" si="6"/>
        <v>0</v>
      </c>
    </row>
    <row r="120" spans="1:9" x14ac:dyDescent="0.2">
      <c r="A120" s="66"/>
      <c r="B120" s="64"/>
      <c r="C120" s="10" t="s">
        <v>235</v>
      </c>
      <c r="D120" s="172"/>
      <c r="E120" s="90"/>
      <c r="F120" s="144"/>
      <c r="G120" s="198"/>
      <c r="H120" s="144"/>
      <c r="I120" s="29">
        <f t="shared" si="6"/>
        <v>0</v>
      </c>
    </row>
    <row r="121" spans="1:9" x14ac:dyDescent="0.2">
      <c r="A121" s="276"/>
      <c r="B121" s="9"/>
      <c r="C121" s="11" t="s">
        <v>236</v>
      </c>
      <c r="D121" s="171"/>
      <c r="E121" s="223"/>
      <c r="F121" s="142"/>
      <c r="G121" s="196"/>
      <c r="H121" s="142"/>
      <c r="I121" s="30">
        <f t="shared" si="6"/>
        <v>0</v>
      </c>
    </row>
    <row r="122" spans="1:9" x14ac:dyDescent="0.2">
      <c r="A122" s="276"/>
      <c r="B122" s="9"/>
      <c r="C122" s="12" t="s">
        <v>237</v>
      </c>
      <c r="D122" s="171"/>
      <c r="E122" s="223"/>
      <c r="F122" s="142"/>
      <c r="G122" s="196"/>
      <c r="H122" s="142"/>
      <c r="I122" s="30">
        <f t="shared" si="6"/>
        <v>0</v>
      </c>
    </row>
    <row r="123" spans="1:9" x14ac:dyDescent="0.2">
      <c r="A123" s="240"/>
      <c r="B123" s="65"/>
      <c r="C123" s="13" t="s">
        <v>238</v>
      </c>
      <c r="D123" s="174"/>
      <c r="E123" s="88"/>
      <c r="F123" s="143"/>
      <c r="G123" s="197"/>
      <c r="H123" s="143"/>
      <c r="I123" s="31">
        <f t="shared" si="6"/>
        <v>0</v>
      </c>
    </row>
    <row r="124" spans="1:9" x14ac:dyDescent="0.2">
      <c r="A124" s="33">
        <v>9</v>
      </c>
      <c r="B124" s="254">
        <v>9</v>
      </c>
      <c r="C124" s="258" t="s">
        <v>239</v>
      </c>
      <c r="D124" s="253" t="s">
        <v>90</v>
      </c>
      <c r="E124" s="256" t="s">
        <v>81</v>
      </c>
      <c r="F124" s="262">
        <f>SUM(F125:F127)</f>
        <v>0</v>
      </c>
      <c r="G124" s="256" t="s">
        <v>81</v>
      </c>
      <c r="H124" s="262">
        <f>SUM(H125:H127)</f>
        <v>0</v>
      </c>
      <c r="I124" s="138">
        <f t="shared" si="6"/>
        <v>0</v>
      </c>
    </row>
    <row r="125" spans="1:9" x14ac:dyDescent="0.2">
      <c r="A125" s="66"/>
      <c r="B125" s="64"/>
      <c r="C125" s="10" t="s">
        <v>240</v>
      </c>
      <c r="D125" s="172"/>
      <c r="E125" s="87"/>
      <c r="F125" s="141"/>
      <c r="G125" s="195"/>
      <c r="H125" s="141"/>
      <c r="I125" s="29">
        <f t="shared" si="6"/>
        <v>0</v>
      </c>
    </row>
    <row r="126" spans="1:9" x14ac:dyDescent="0.2">
      <c r="A126" s="276"/>
      <c r="B126" s="9"/>
      <c r="C126" s="11" t="s">
        <v>241</v>
      </c>
      <c r="D126" s="173"/>
      <c r="E126" s="223"/>
      <c r="F126" s="142"/>
      <c r="G126" s="196"/>
      <c r="H126" s="142"/>
      <c r="I126" s="30">
        <f t="shared" si="6"/>
        <v>0</v>
      </c>
    </row>
    <row r="127" spans="1:9" x14ac:dyDescent="0.2">
      <c r="A127" s="240"/>
      <c r="B127" s="65"/>
      <c r="C127" s="13" t="s">
        <v>242</v>
      </c>
      <c r="D127" s="174"/>
      <c r="E127" s="88"/>
      <c r="F127" s="143"/>
      <c r="G127" s="197"/>
      <c r="H127" s="143"/>
      <c r="I127" s="31">
        <f t="shared" si="6"/>
        <v>0</v>
      </c>
    </row>
    <row r="128" spans="1:9" x14ac:dyDescent="0.2">
      <c r="A128" s="33">
        <v>9</v>
      </c>
      <c r="B128" s="254">
        <v>9</v>
      </c>
      <c r="C128" s="255" t="s">
        <v>243</v>
      </c>
      <c r="D128" s="253" t="s">
        <v>90</v>
      </c>
      <c r="E128" s="256" t="s">
        <v>81</v>
      </c>
      <c r="F128" s="262">
        <f>F129+F136+F141+F142</f>
        <v>0</v>
      </c>
      <c r="G128" s="256" t="s">
        <v>81</v>
      </c>
      <c r="H128" s="262">
        <f>H129+H136+H141+H142</f>
        <v>0</v>
      </c>
      <c r="I128" s="138">
        <f t="shared" ref="I128:I144" si="7">F128+H128</f>
        <v>0</v>
      </c>
    </row>
    <row r="129" spans="1:9" x14ac:dyDescent="0.2">
      <c r="A129" s="66"/>
      <c r="B129" s="64"/>
      <c r="C129" s="263" t="s">
        <v>244</v>
      </c>
      <c r="D129" s="253" t="s">
        <v>90</v>
      </c>
      <c r="E129" s="256" t="s">
        <v>81</v>
      </c>
      <c r="F129" s="262">
        <f>SUM(F130:F135)</f>
        <v>0</v>
      </c>
      <c r="G129" s="256" t="s">
        <v>81</v>
      </c>
      <c r="H129" s="262">
        <f>SUM(H130:H135)</f>
        <v>0</v>
      </c>
      <c r="I129" s="138">
        <f t="shared" si="7"/>
        <v>0</v>
      </c>
    </row>
    <row r="130" spans="1:9" x14ac:dyDescent="0.2">
      <c r="A130" s="276"/>
      <c r="B130" s="9"/>
      <c r="C130" s="11" t="s">
        <v>245</v>
      </c>
      <c r="D130" s="171"/>
      <c r="E130" s="132"/>
      <c r="F130" s="145"/>
      <c r="G130" s="190"/>
      <c r="H130" s="145"/>
      <c r="I130" s="29">
        <f t="shared" si="7"/>
        <v>0</v>
      </c>
    </row>
    <row r="131" spans="1:9" x14ac:dyDescent="0.2">
      <c r="A131" s="276"/>
      <c r="B131" s="9"/>
      <c r="C131" s="11" t="s">
        <v>246</v>
      </c>
      <c r="D131" s="171"/>
      <c r="E131" s="132"/>
      <c r="F131" s="145"/>
      <c r="G131" s="190"/>
      <c r="H131" s="145"/>
      <c r="I131" s="30">
        <f t="shared" si="7"/>
        <v>0</v>
      </c>
    </row>
    <row r="132" spans="1:9" x14ac:dyDescent="0.2">
      <c r="A132" s="276"/>
      <c r="B132" s="9"/>
      <c r="C132" s="11" t="s">
        <v>247</v>
      </c>
      <c r="D132" s="171"/>
      <c r="E132" s="132"/>
      <c r="F132" s="145"/>
      <c r="G132" s="190"/>
      <c r="H132" s="145"/>
      <c r="I132" s="30">
        <f t="shared" si="7"/>
        <v>0</v>
      </c>
    </row>
    <row r="133" spans="1:9" x14ac:dyDescent="0.2">
      <c r="A133" s="276"/>
      <c r="B133" s="9"/>
      <c r="C133" s="11" t="s">
        <v>248</v>
      </c>
      <c r="D133" s="171"/>
      <c r="E133" s="132"/>
      <c r="F133" s="145"/>
      <c r="G133" s="190"/>
      <c r="H133" s="145"/>
      <c r="I133" s="30">
        <f t="shared" si="7"/>
        <v>0</v>
      </c>
    </row>
    <row r="134" spans="1:9" x14ac:dyDescent="0.2">
      <c r="A134" s="276"/>
      <c r="B134" s="9"/>
      <c r="C134" s="11" t="s">
        <v>249</v>
      </c>
      <c r="D134" s="171"/>
      <c r="E134" s="132"/>
      <c r="F134" s="145"/>
      <c r="G134" s="190"/>
      <c r="H134" s="145"/>
      <c r="I134" s="30">
        <f t="shared" si="7"/>
        <v>0</v>
      </c>
    </row>
    <row r="135" spans="1:9" x14ac:dyDescent="0.2">
      <c r="A135" s="276"/>
      <c r="B135" s="9"/>
      <c r="C135" s="11" t="s">
        <v>250</v>
      </c>
      <c r="D135" s="171"/>
      <c r="E135" s="132"/>
      <c r="F135" s="145"/>
      <c r="G135" s="190"/>
      <c r="H135" s="145"/>
      <c r="I135" s="31">
        <f t="shared" si="7"/>
        <v>0</v>
      </c>
    </row>
    <row r="136" spans="1:9" x14ac:dyDescent="0.2">
      <c r="A136" s="276"/>
      <c r="B136" s="9"/>
      <c r="C136" s="263" t="s">
        <v>251</v>
      </c>
      <c r="D136" s="253" t="s">
        <v>90</v>
      </c>
      <c r="E136" s="256" t="s">
        <v>81</v>
      </c>
      <c r="F136" s="262">
        <f>SUM(F137:F140)</f>
        <v>0</v>
      </c>
      <c r="G136" s="256" t="s">
        <v>81</v>
      </c>
      <c r="H136" s="262">
        <f>SUM(H137:H140)</f>
        <v>0</v>
      </c>
      <c r="I136" s="138">
        <f t="shared" si="7"/>
        <v>0</v>
      </c>
    </row>
    <row r="137" spans="1:9" x14ac:dyDescent="0.2">
      <c r="A137" s="276"/>
      <c r="B137" s="9"/>
      <c r="C137" s="11" t="s">
        <v>252</v>
      </c>
      <c r="D137" s="171"/>
      <c r="E137" s="132"/>
      <c r="F137" s="145"/>
      <c r="G137" s="190"/>
      <c r="H137" s="145"/>
      <c r="I137" s="29">
        <f t="shared" si="7"/>
        <v>0</v>
      </c>
    </row>
    <row r="138" spans="1:9" x14ac:dyDescent="0.2">
      <c r="A138" s="276"/>
      <c r="B138" s="9"/>
      <c r="C138" s="11" t="s">
        <v>248</v>
      </c>
      <c r="D138" s="171"/>
      <c r="E138" s="132"/>
      <c r="F138" s="145"/>
      <c r="G138" s="190"/>
      <c r="H138" s="145"/>
      <c r="I138" s="30">
        <f t="shared" si="7"/>
        <v>0</v>
      </c>
    </row>
    <row r="139" spans="1:9" x14ac:dyDescent="0.2">
      <c r="A139" s="276"/>
      <c r="B139" s="9"/>
      <c r="C139" s="11" t="s">
        <v>253</v>
      </c>
      <c r="D139" s="171"/>
      <c r="E139" s="132"/>
      <c r="F139" s="145"/>
      <c r="G139" s="190"/>
      <c r="H139" s="145"/>
      <c r="I139" s="30">
        <f t="shared" si="7"/>
        <v>0</v>
      </c>
    </row>
    <row r="140" spans="1:9" x14ac:dyDescent="0.2">
      <c r="A140" s="276"/>
      <c r="B140" s="9"/>
      <c r="C140" s="13" t="s">
        <v>254</v>
      </c>
      <c r="D140" s="174"/>
      <c r="E140" s="133"/>
      <c r="F140" s="146"/>
      <c r="G140" s="193"/>
      <c r="H140" s="146"/>
      <c r="I140" s="30">
        <f t="shared" si="7"/>
        <v>0</v>
      </c>
    </row>
    <row r="141" spans="1:9" x14ac:dyDescent="0.2">
      <c r="A141" s="276"/>
      <c r="B141" s="9"/>
      <c r="C141" s="139" t="s">
        <v>255</v>
      </c>
      <c r="D141" s="178"/>
      <c r="E141" s="94"/>
      <c r="F141" s="215"/>
      <c r="G141" s="199"/>
      <c r="H141" s="215"/>
      <c r="I141" s="217">
        <f t="shared" si="7"/>
        <v>0</v>
      </c>
    </row>
    <row r="142" spans="1:9" x14ac:dyDescent="0.2">
      <c r="A142" s="276"/>
      <c r="B142" s="9"/>
      <c r="C142" s="13" t="s">
        <v>256</v>
      </c>
      <c r="D142" s="175"/>
      <c r="E142" s="137"/>
      <c r="F142" s="216"/>
      <c r="G142" s="194"/>
      <c r="H142" s="216"/>
      <c r="I142" s="217">
        <f t="shared" si="7"/>
        <v>0</v>
      </c>
    </row>
    <row r="143" spans="1:9" x14ac:dyDescent="0.2">
      <c r="A143" s="33">
        <v>9</v>
      </c>
      <c r="B143" s="254">
        <v>9</v>
      </c>
      <c r="C143" s="258" t="s">
        <v>257</v>
      </c>
      <c r="D143" s="253" t="s">
        <v>90</v>
      </c>
      <c r="E143" s="256" t="s">
        <v>81</v>
      </c>
      <c r="F143" s="262">
        <f>SUM(F144)</f>
        <v>0</v>
      </c>
      <c r="G143" s="256" t="s">
        <v>81</v>
      </c>
      <c r="H143" s="262">
        <f>SUM(H144)</f>
        <v>0</v>
      </c>
      <c r="I143" s="138">
        <f t="shared" si="7"/>
        <v>0</v>
      </c>
    </row>
    <row r="144" spans="1:9" x14ac:dyDescent="0.2">
      <c r="A144" s="33"/>
      <c r="B144" s="24"/>
      <c r="C144" s="326"/>
      <c r="D144" s="175"/>
      <c r="E144" s="137"/>
      <c r="F144" s="149"/>
      <c r="G144" s="194"/>
      <c r="H144" s="148"/>
      <c r="I144" s="140">
        <f t="shared" si="7"/>
        <v>0</v>
      </c>
    </row>
    <row r="145" spans="1:9" x14ac:dyDescent="0.2">
      <c r="A145" s="26">
        <v>10</v>
      </c>
      <c r="B145" s="280">
        <v>10</v>
      </c>
      <c r="C145" s="297" t="s">
        <v>258</v>
      </c>
      <c r="D145" s="282" t="s">
        <v>74</v>
      </c>
      <c r="E145" s="483" t="s">
        <v>60</v>
      </c>
      <c r="F145" s="484"/>
      <c r="G145" s="485" t="s">
        <v>61</v>
      </c>
      <c r="H145" s="486"/>
      <c r="I145" s="32" t="s">
        <v>70</v>
      </c>
    </row>
    <row r="146" spans="1:9" x14ac:dyDescent="0.2">
      <c r="A146" s="283"/>
      <c r="B146" s="284"/>
      <c r="C146" s="298"/>
      <c r="D146" s="286"/>
      <c r="E146" s="287" t="s">
        <v>81</v>
      </c>
      <c r="F146" s="288">
        <f>F147+F156</f>
        <v>0</v>
      </c>
      <c r="G146" s="287" t="s">
        <v>81</v>
      </c>
      <c r="H146" s="288">
        <f>H147+H156</f>
        <v>0</v>
      </c>
      <c r="I146" s="166">
        <f t="shared" ref="I146:I157" si="8">F146+H146</f>
        <v>0</v>
      </c>
    </row>
    <row r="147" spans="1:9" x14ac:dyDescent="0.2">
      <c r="A147" s="264">
        <v>10</v>
      </c>
      <c r="B147" s="265">
        <v>10</v>
      </c>
      <c r="C147" s="266" t="s">
        <v>259</v>
      </c>
      <c r="D147" s="267" t="s">
        <v>90</v>
      </c>
      <c r="E147" s="256" t="s">
        <v>81</v>
      </c>
      <c r="F147" s="262">
        <f>SUM(F148:F155)</f>
        <v>0</v>
      </c>
      <c r="G147" s="256" t="s">
        <v>81</v>
      </c>
      <c r="H147" s="262">
        <f>SUM(H148:H155)</f>
        <v>0</v>
      </c>
      <c r="I147" s="138">
        <f t="shared" si="8"/>
        <v>0</v>
      </c>
    </row>
    <row r="148" spans="1:9" x14ac:dyDescent="0.2">
      <c r="A148" s="28"/>
      <c r="B148" s="14"/>
      <c r="C148" s="11" t="s">
        <v>260</v>
      </c>
      <c r="D148" s="172"/>
      <c r="E148" s="131"/>
      <c r="F148" s="150"/>
      <c r="G148" s="191"/>
      <c r="H148" s="150"/>
      <c r="I148" s="30">
        <f t="shared" si="8"/>
        <v>0</v>
      </c>
    </row>
    <row r="149" spans="1:9" x14ac:dyDescent="0.2">
      <c r="A149" s="276"/>
      <c r="B149" s="9"/>
      <c r="C149" s="11" t="s">
        <v>261</v>
      </c>
      <c r="D149" s="171"/>
      <c r="E149" s="132"/>
      <c r="F149" s="145"/>
      <c r="G149" s="190"/>
      <c r="H149" s="145"/>
      <c r="I149" s="30">
        <f t="shared" si="8"/>
        <v>0</v>
      </c>
    </row>
    <row r="150" spans="1:9" x14ac:dyDescent="0.2">
      <c r="A150" s="276"/>
      <c r="B150" s="9"/>
      <c r="C150" s="11" t="s">
        <v>262</v>
      </c>
      <c r="D150" s="171"/>
      <c r="E150" s="132"/>
      <c r="F150" s="145"/>
      <c r="G150" s="190"/>
      <c r="H150" s="145"/>
      <c r="I150" s="30">
        <f t="shared" si="8"/>
        <v>0</v>
      </c>
    </row>
    <row r="151" spans="1:9" x14ac:dyDescent="0.2">
      <c r="A151" s="276"/>
      <c r="B151" s="9"/>
      <c r="C151" s="11" t="s">
        <v>263</v>
      </c>
      <c r="D151" s="171"/>
      <c r="E151" s="132"/>
      <c r="F151" s="145"/>
      <c r="G151" s="190"/>
      <c r="H151" s="145"/>
      <c r="I151" s="30">
        <f t="shared" si="8"/>
        <v>0</v>
      </c>
    </row>
    <row r="152" spans="1:9" x14ac:dyDescent="0.2">
      <c r="A152" s="276"/>
      <c r="B152" s="9"/>
      <c r="C152" s="11" t="s">
        <v>264</v>
      </c>
      <c r="D152" s="171"/>
      <c r="E152" s="132"/>
      <c r="F152" s="145"/>
      <c r="G152" s="190"/>
      <c r="H152" s="145"/>
      <c r="I152" s="30">
        <f t="shared" si="8"/>
        <v>0</v>
      </c>
    </row>
    <row r="153" spans="1:9" x14ac:dyDescent="0.2">
      <c r="A153" s="276"/>
      <c r="B153" s="9"/>
      <c r="C153" s="11" t="s">
        <v>265</v>
      </c>
      <c r="D153" s="171"/>
      <c r="E153" s="132"/>
      <c r="F153" s="145"/>
      <c r="G153" s="190"/>
      <c r="H153" s="145"/>
      <c r="I153" s="30">
        <f t="shared" si="8"/>
        <v>0</v>
      </c>
    </row>
    <row r="154" spans="1:9" x14ac:dyDescent="0.2">
      <c r="A154" s="276"/>
      <c r="B154" s="9"/>
      <c r="C154" s="11" t="s">
        <v>266</v>
      </c>
      <c r="D154" s="171"/>
      <c r="E154" s="132"/>
      <c r="F154" s="145"/>
      <c r="G154" s="190"/>
      <c r="H154" s="145"/>
      <c r="I154" s="30">
        <f t="shared" si="8"/>
        <v>0</v>
      </c>
    </row>
    <row r="155" spans="1:9" x14ac:dyDescent="0.2">
      <c r="A155" s="276"/>
      <c r="B155" s="9"/>
      <c r="C155" s="11" t="s">
        <v>267</v>
      </c>
      <c r="D155" s="171"/>
      <c r="E155" s="132"/>
      <c r="F155" s="145"/>
      <c r="G155" s="190"/>
      <c r="H155" s="145"/>
      <c r="I155" s="30">
        <f t="shared" si="8"/>
        <v>0</v>
      </c>
    </row>
    <row r="156" spans="1:9" x14ac:dyDescent="0.2">
      <c r="A156" s="33">
        <v>9</v>
      </c>
      <c r="B156" s="254">
        <v>9</v>
      </c>
      <c r="C156" s="258" t="s">
        <v>268</v>
      </c>
      <c r="D156" s="253" t="s">
        <v>90</v>
      </c>
      <c r="E156" s="256" t="s">
        <v>81</v>
      </c>
      <c r="F156" s="262">
        <f>SUM(F157)</f>
        <v>0</v>
      </c>
      <c r="G156" s="256" t="s">
        <v>81</v>
      </c>
      <c r="H156" s="262">
        <f>SUM(H157)</f>
        <v>0</v>
      </c>
      <c r="I156" s="138">
        <f t="shared" si="8"/>
        <v>0</v>
      </c>
    </row>
    <row r="157" spans="1:9" x14ac:dyDescent="0.2">
      <c r="A157" s="33"/>
      <c r="B157" s="24"/>
      <c r="C157" s="326"/>
      <c r="D157" s="175"/>
      <c r="E157" s="137"/>
      <c r="F157" s="149"/>
      <c r="G157" s="194"/>
      <c r="H157" s="148"/>
      <c r="I157" s="140">
        <f t="shared" si="8"/>
        <v>0</v>
      </c>
    </row>
    <row r="158" spans="1:9" x14ac:dyDescent="0.2">
      <c r="A158" s="26">
        <v>11</v>
      </c>
      <c r="B158" s="280">
        <v>11</v>
      </c>
      <c r="C158" s="294" t="s">
        <v>269</v>
      </c>
      <c r="D158" s="282" t="s">
        <v>74</v>
      </c>
      <c r="E158" s="483" t="s">
        <v>60</v>
      </c>
      <c r="F158" s="484"/>
      <c r="G158" s="485" t="s">
        <v>61</v>
      </c>
      <c r="H158" s="486"/>
      <c r="I158" s="32" t="s">
        <v>70</v>
      </c>
    </row>
    <row r="159" spans="1:9" x14ac:dyDescent="0.2">
      <c r="A159" s="283"/>
      <c r="B159" s="284"/>
      <c r="C159" s="295"/>
      <c r="D159" s="286"/>
      <c r="E159" s="287" t="s">
        <v>81</v>
      </c>
      <c r="F159" s="296">
        <f>F160+F168+F172+F180</f>
        <v>0</v>
      </c>
      <c r="G159" s="287" t="s">
        <v>81</v>
      </c>
      <c r="H159" s="296">
        <f>H160+H168+H172+H180</f>
        <v>0</v>
      </c>
      <c r="I159" s="166">
        <f t="shared" ref="I159:I181" si="9">F159+H159</f>
        <v>0</v>
      </c>
    </row>
    <row r="160" spans="1:9" ht="11.45" customHeight="1" x14ac:dyDescent="0.2">
      <c r="A160" s="268">
        <v>11</v>
      </c>
      <c r="B160" s="269">
        <v>11</v>
      </c>
      <c r="C160" s="270" t="s">
        <v>270</v>
      </c>
      <c r="D160" s="267" t="s">
        <v>90</v>
      </c>
      <c r="E160" s="256" t="s">
        <v>81</v>
      </c>
      <c r="F160" s="262">
        <f>SUM(F161:F167)</f>
        <v>0</v>
      </c>
      <c r="G160" s="256" t="s">
        <v>81</v>
      </c>
      <c r="H160" s="262">
        <f>SUM(H161:H167)</f>
        <v>0</v>
      </c>
      <c r="I160" s="138">
        <f t="shared" si="9"/>
        <v>0</v>
      </c>
    </row>
    <row r="161" spans="1:9" ht="11.45" customHeight="1" x14ac:dyDescent="0.2">
      <c r="A161" s="276"/>
      <c r="B161" s="9"/>
      <c r="C161" s="11" t="s">
        <v>271</v>
      </c>
      <c r="D161" s="172"/>
      <c r="E161" s="131"/>
      <c r="F161" s="150"/>
      <c r="G161" s="191"/>
      <c r="H161" s="150"/>
      <c r="I161" s="30">
        <f t="shared" si="9"/>
        <v>0</v>
      </c>
    </row>
    <row r="162" spans="1:9" ht="11.45" customHeight="1" x14ac:dyDescent="0.2">
      <c r="A162" s="276"/>
      <c r="B162" s="9"/>
      <c r="C162" s="11" t="s">
        <v>272</v>
      </c>
      <c r="D162" s="171"/>
      <c r="E162" s="132"/>
      <c r="F162" s="145"/>
      <c r="G162" s="190"/>
      <c r="H162" s="145"/>
      <c r="I162" s="30">
        <f t="shared" si="9"/>
        <v>0</v>
      </c>
    </row>
    <row r="163" spans="1:9" ht="11.45" customHeight="1" x14ac:dyDescent="0.2">
      <c r="A163" s="276"/>
      <c r="B163" s="9"/>
      <c r="C163" s="11" t="s">
        <v>273</v>
      </c>
      <c r="D163" s="171"/>
      <c r="E163" s="132"/>
      <c r="F163" s="145"/>
      <c r="G163" s="190"/>
      <c r="H163" s="145"/>
      <c r="I163" s="30">
        <f t="shared" si="9"/>
        <v>0</v>
      </c>
    </row>
    <row r="164" spans="1:9" x14ac:dyDescent="0.2">
      <c r="A164" s="276"/>
      <c r="B164" s="9"/>
      <c r="C164" s="11" t="s">
        <v>274</v>
      </c>
      <c r="D164" s="171"/>
      <c r="E164" s="132"/>
      <c r="F164" s="145"/>
      <c r="G164" s="190"/>
      <c r="H164" s="145"/>
      <c r="I164" s="30">
        <f t="shared" si="9"/>
        <v>0</v>
      </c>
    </row>
    <row r="165" spans="1:9" x14ac:dyDescent="0.2">
      <c r="A165" s="276"/>
      <c r="B165" s="9"/>
      <c r="C165" s="11" t="s">
        <v>275</v>
      </c>
      <c r="D165" s="171"/>
      <c r="E165" s="132"/>
      <c r="F165" s="145"/>
      <c r="G165" s="190"/>
      <c r="H165" s="145"/>
      <c r="I165" s="30">
        <f t="shared" si="9"/>
        <v>0</v>
      </c>
    </row>
    <row r="166" spans="1:9" x14ac:dyDescent="0.2">
      <c r="A166" s="276"/>
      <c r="B166" s="9"/>
      <c r="C166" s="11" t="s">
        <v>276</v>
      </c>
      <c r="D166" s="171"/>
      <c r="E166" s="132"/>
      <c r="F166" s="145"/>
      <c r="G166" s="190"/>
      <c r="H166" s="145"/>
      <c r="I166" s="30">
        <f t="shared" si="9"/>
        <v>0</v>
      </c>
    </row>
    <row r="167" spans="1:9" x14ac:dyDescent="0.2">
      <c r="A167" s="240"/>
      <c r="B167" s="65"/>
      <c r="C167" s="13" t="s">
        <v>277</v>
      </c>
      <c r="D167" s="174"/>
      <c r="E167" s="133"/>
      <c r="F167" s="146"/>
      <c r="G167" s="193"/>
      <c r="H167" s="146"/>
      <c r="I167" s="30">
        <f t="shared" si="9"/>
        <v>0</v>
      </c>
    </row>
    <row r="168" spans="1:9" x14ac:dyDescent="0.2">
      <c r="A168" s="33">
        <v>11</v>
      </c>
      <c r="B168" s="254">
        <v>11</v>
      </c>
      <c r="C168" s="255" t="s">
        <v>278</v>
      </c>
      <c r="D168" s="267" t="s">
        <v>90</v>
      </c>
      <c r="E168" s="256" t="s">
        <v>81</v>
      </c>
      <c r="F168" s="262">
        <f>SUM(F169:F171)</f>
        <v>0</v>
      </c>
      <c r="G168" s="256" t="s">
        <v>81</v>
      </c>
      <c r="H168" s="262">
        <f>SUM(H169:H171)</f>
        <v>0</v>
      </c>
      <c r="I168" s="138">
        <f t="shared" si="9"/>
        <v>0</v>
      </c>
    </row>
    <row r="169" spans="1:9" x14ac:dyDescent="0.2">
      <c r="A169" s="276"/>
      <c r="B169" s="413"/>
      <c r="C169" s="11" t="s">
        <v>279</v>
      </c>
      <c r="D169" s="172"/>
      <c r="E169" s="131"/>
      <c r="F169" s="150"/>
      <c r="G169" s="191"/>
      <c r="H169" s="150"/>
      <c r="I169" s="30">
        <f t="shared" si="9"/>
        <v>0</v>
      </c>
    </row>
    <row r="170" spans="1:9" x14ac:dyDescent="0.2">
      <c r="A170" s="276"/>
      <c r="B170" s="413"/>
      <c r="C170" s="11" t="s">
        <v>280</v>
      </c>
      <c r="D170" s="171"/>
      <c r="E170" s="132"/>
      <c r="F170" s="145"/>
      <c r="G170" s="190"/>
      <c r="H170" s="145"/>
      <c r="I170" s="30">
        <f t="shared" si="9"/>
        <v>0</v>
      </c>
    </row>
    <row r="171" spans="1:9" x14ac:dyDescent="0.2">
      <c r="A171" s="240"/>
      <c r="B171" s="241"/>
      <c r="C171" s="13" t="s">
        <v>281</v>
      </c>
      <c r="D171" s="174"/>
      <c r="E171" s="133"/>
      <c r="F171" s="146"/>
      <c r="G171" s="193"/>
      <c r="H171" s="146"/>
      <c r="I171" s="30">
        <f t="shared" si="9"/>
        <v>0</v>
      </c>
    </row>
    <row r="172" spans="1:9" x14ac:dyDescent="0.2">
      <c r="A172" s="268">
        <v>11</v>
      </c>
      <c r="B172" s="253">
        <v>11</v>
      </c>
      <c r="C172" s="255" t="s">
        <v>282</v>
      </c>
      <c r="D172" s="267" t="s">
        <v>90</v>
      </c>
      <c r="E172" s="256" t="s">
        <v>81</v>
      </c>
      <c r="F172" s="262">
        <f>SUM(F173:F179)</f>
        <v>0</v>
      </c>
      <c r="G172" s="256" t="s">
        <v>81</v>
      </c>
      <c r="H172" s="262">
        <f>SUM(H173:H179)</f>
        <v>0</v>
      </c>
      <c r="I172" s="138">
        <f t="shared" si="9"/>
        <v>0</v>
      </c>
    </row>
    <row r="173" spans="1:9" x14ac:dyDescent="0.2">
      <c r="A173" s="276"/>
      <c r="B173" s="9"/>
      <c r="C173" s="11" t="s">
        <v>283</v>
      </c>
      <c r="D173" s="172"/>
      <c r="E173" s="131"/>
      <c r="F173" s="150"/>
      <c r="G173" s="191"/>
      <c r="H173" s="150"/>
      <c r="I173" s="30">
        <f t="shared" si="9"/>
        <v>0</v>
      </c>
    </row>
    <row r="174" spans="1:9" x14ac:dyDescent="0.2">
      <c r="A174" s="276"/>
      <c r="B174" s="9"/>
      <c r="C174" s="11" t="s">
        <v>284</v>
      </c>
      <c r="D174" s="171"/>
      <c r="E174" s="132"/>
      <c r="F174" s="145"/>
      <c r="G174" s="190"/>
      <c r="H174" s="145"/>
      <c r="I174" s="30">
        <f t="shared" si="9"/>
        <v>0</v>
      </c>
    </row>
    <row r="175" spans="1:9" x14ac:dyDescent="0.2">
      <c r="A175" s="276"/>
      <c r="B175" s="9"/>
      <c r="C175" s="11" t="s">
        <v>285</v>
      </c>
      <c r="D175" s="171"/>
      <c r="E175" s="132"/>
      <c r="F175" s="145"/>
      <c r="G175" s="190"/>
      <c r="H175" s="145"/>
      <c r="I175" s="30">
        <f t="shared" si="9"/>
        <v>0</v>
      </c>
    </row>
    <row r="176" spans="1:9" x14ac:dyDescent="0.2">
      <c r="A176" s="276"/>
      <c r="B176" s="9"/>
      <c r="C176" s="11" t="s">
        <v>286</v>
      </c>
      <c r="D176" s="171"/>
      <c r="E176" s="132"/>
      <c r="F176" s="145"/>
      <c r="G176" s="190"/>
      <c r="H176" s="145"/>
      <c r="I176" s="30">
        <f t="shared" si="9"/>
        <v>0</v>
      </c>
    </row>
    <row r="177" spans="1:9" x14ac:dyDescent="0.2">
      <c r="A177" s="276"/>
      <c r="B177" s="9"/>
      <c r="C177" s="11" t="s">
        <v>287</v>
      </c>
      <c r="D177" s="171"/>
      <c r="E177" s="132"/>
      <c r="F177" s="145"/>
      <c r="G177" s="190"/>
      <c r="H177" s="145"/>
      <c r="I177" s="30">
        <f t="shared" si="9"/>
        <v>0</v>
      </c>
    </row>
    <row r="178" spans="1:9" x14ac:dyDescent="0.2">
      <c r="A178" s="276"/>
      <c r="B178" s="9"/>
      <c r="C178" s="11" t="s">
        <v>288</v>
      </c>
      <c r="D178" s="171"/>
      <c r="E178" s="132"/>
      <c r="F178" s="145"/>
      <c r="G178" s="190"/>
      <c r="H178" s="145"/>
      <c r="I178" s="30">
        <f t="shared" si="9"/>
        <v>0</v>
      </c>
    </row>
    <row r="179" spans="1:9" x14ac:dyDescent="0.2">
      <c r="A179" s="276"/>
      <c r="B179" s="9"/>
      <c r="C179" s="11" t="s">
        <v>289</v>
      </c>
      <c r="D179" s="173"/>
      <c r="E179" s="130"/>
      <c r="F179" s="151"/>
      <c r="G179" s="192"/>
      <c r="H179" s="151"/>
      <c r="I179" s="30">
        <f t="shared" si="9"/>
        <v>0</v>
      </c>
    </row>
    <row r="180" spans="1:9" x14ac:dyDescent="0.2">
      <c r="A180" s="33">
        <v>11</v>
      </c>
      <c r="B180" s="254">
        <v>11</v>
      </c>
      <c r="C180" s="258" t="s">
        <v>290</v>
      </c>
      <c r="D180" s="267" t="s">
        <v>90</v>
      </c>
      <c r="E180" s="256" t="s">
        <v>81</v>
      </c>
      <c r="F180" s="262">
        <f>SUM(F181)</f>
        <v>0</v>
      </c>
      <c r="G180" s="256" t="s">
        <v>81</v>
      </c>
      <c r="H180" s="262">
        <f>SUM(H181)</f>
        <v>0</v>
      </c>
      <c r="I180" s="138">
        <f t="shared" si="9"/>
        <v>0</v>
      </c>
    </row>
    <row r="181" spans="1:9" x14ac:dyDescent="0.2">
      <c r="A181" s="240"/>
      <c r="B181" s="65"/>
      <c r="C181" s="326"/>
      <c r="D181" s="172"/>
      <c r="E181" s="131"/>
      <c r="F181" s="150"/>
      <c r="G181" s="191"/>
      <c r="H181" s="150"/>
      <c r="I181" s="30">
        <f t="shared" si="9"/>
        <v>0</v>
      </c>
    </row>
    <row r="182" spans="1:9" x14ac:dyDescent="0.2">
      <c r="A182" s="26">
        <v>12</v>
      </c>
      <c r="B182" s="280">
        <v>12</v>
      </c>
      <c r="C182" s="294" t="s">
        <v>291</v>
      </c>
      <c r="D182" s="282" t="s">
        <v>74</v>
      </c>
      <c r="E182" s="483" t="s">
        <v>60</v>
      </c>
      <c r="F182" s="484"/>
      <c r="G182" s="485" t="s">
        <v>61</v>
      </c>
      <c r="H182" s="486"/>
      <c r="I182" s="32" t="s">
        <v>70</v>
      </c>
    </row>
    <row r="183" spans="1:9" x14ac:dyDescent="0.2">
      <c r="A183" s="283"/>
      <c r="B183" s="284"/>
      <c r="C183" s="295"/>
      <c r="D183" s="286"/>
      <c r="E183" s="287" t="s">
        <v>81</v>
      </c>
      <c r="F183" s="288">
        <f>SUM(F184:F185)+F186</f>
        <v>0</v>
      </c>
      <c r="G183" s="287" t="s">
        <v>81</v>
      </c>
      <c r="H183" s="288">
        <f>SUM(H184:H185)+H186</f>
        <v>0</v>
      </c>
      <c r="I183" s="166">
        <f>F183+H183</f>
        <v>0</v>
      </c>
    </row>
    <row r="184" spans="1:9" x14ac:dyDescent="0.2">
      <c r="A184" s="34"/>
      <c r="B184" s="15"/>
      <c r="C184" s="23" t="s">
        <v>292</v>
      </c>
      <c r="D184" s="170"/>
      <c r="E184" s="135"/>
      <c r="F184" s="152"/>
      <c r="G184" s="189"/>
      <c r="H184" s="154"/>
      <c r="I184" s="30">
        <f>F184+H184</f>
        <v>0</v>
      </c>
    </row>
    <row r="185" spans="1:9" x14ac:dyDescent="0.2">
      <c r="A185" s="276"/>
      <c r="B185" s="9"/>
      <c r="C185" s="11" t="s">
        <v>293</v>
      </c>
      <c r="D185" s="171"/>
      <c r="E185" s="132"/>
      <c r="F185" s="145"/>
      <c r="G185" s="190"/>
      <c r="H185" s="82"/>
      <c r="I185" s="30">
        <f>F185+H185</f>
        <v>0</v>
      </c>
    </row>
    <row r="186" spans="1:9" x14ac:dyDescent="0.2">
      <c r="A186" s="33">
        <v>12</v>
      </c>
      <c r="B186" s="254">
        <v>12</v>
      </c>
      <c r="C186" s="258" t="s">
        <v>294</v>
      </c>
      <c r="D186" s="267" t="s">
        <v>90</v>
      </c>
      <c r="E186" s="256" t="s">
        <v>81</v>
      </c>
      <c r="F186" s="262">
        <f>SUM(F187)</f>
        <v>0</v>
      </c>
      <c r="G186" s="256" t="s">
        <v>81</v>
      </c>
      <c r="H186" s="262">
        <f>SUM(H187)</f>
        <v>0</v>
      </c>
      <c r="I186" s="138">
        <f>F186+H186</f>
        <v>0</v>
      </c>
    </row>
    <row r="187" spans="1:9" x14ac:dyDescent="0.2">
      <c r="A187" s="240"/>
      <c r="B187" s="65"/>
      <c r="C187" s="327"/>
      <c r="D187" s="172"/>
      <c r="E187" s="131"/>
      <c r="F187" s="150"/>
      <c r="G187" s="191"/>
      <c r="H187" s="84"/>
      <c r="I187" s="140">
        <f>F187+H187</f>
        <v>0</v>
      </c>
    </row>
    <row r="188" spans="1:9" x14ac:dyDescent="0.2">
      <c r="A188" s="26">
        <v>13</v>
      </c>
      <c r="B188" s="280">
        <v>13</v>
      </c>
      <c r="C188" s="281" t="s">
        <v>295</v>
      </c>
      <c r="D188" s="282" t="s">
        <v>74</v>
      </c>
      <c r="E188" s="483" t="s">
        <v>60</v>
      </c>
      <c r="F188" s="484"/>
      <c r="G188" s="485" t="s">
        <v>61</v>
      </c>
      <c r="H188" s="486"/>
      <c r="I188" s="291" t="s">
        <v>70</v>
      </c>
    </row>
    <row r="189" spans="1:9" x14ac:dyDescent="0.2">
      <c r="A189" s="283"/>
      <c r="B189" s="284"/>
      <c r="C189" s="290"/>
      <c r="D189" s="286"/>
      <c r="E189" s="287" t="s">
        <v>81</v>
      </c>
      <c r="F189" s="288">
        <f>F190+F202</f>
        <v>0</v>
      </c>
      <c r="G189" s="287" t="s">
        <v>81</v>
      </c>
      <c r="H189" s="288">
        <f>H190+H202</f>
        <v>0</v>
      </c>
      <c r="I189" s="166">
        <f t="shared" ref="I189:I203" si="10">F189+H189</f>
        <v>0</v>
      </c>
    </row>
    <row r="190" spans="1:9" s="8" customFormat="1" x14ac:dyDescent="0.2">
      <c r="A190" s="35">
        <v>13</v>
      </c>
      <c r="B190" s="271">
        <v>13</v>
      </c>
      <c r="C190" s="255" t="s">
        <v>296</v>
      </c>
      <c r="D190" s="267" t="s">
        <v>90</v>
      </c>
      <c r="E190" s="256" t="s">
        <v>81</v>
      </c>
      <c r="F190" s="272">
        <f>F191+(SUM(F195:F197)+F198)</f>
        <v>0</v>
      </c>
      <c r="G190" s="256" t="s">
        <v>81</v>
      </c>
      <c r="H190" s="272">
        <f>H191+(SUM(H195:H197)+H198)</f>
        <v>0</v>
      </c>
      <c r="I190" s="138">
        <f t="shared" si="10"/>
        <v>0</v>
      </c>
    </row>
    <row r="191" spans="1:9" s="8" customFormat="1" x14ac:dyDescent="0.2">
      <c r="A191" s="36">
        <v>21</v>
      </c>
      <c r="B191" s="16">
        <v>13</v>
      </c>
      <c r="C191" s="273" t="s">
        <v>297</v>
      </c>
      <c r="D191" s="253" t="s">
        <v>90</v>
      </c>
      <c r="E191" s="256" t="s">
        <v>81</v>
      </c>
      <c r="F191" s="262">
        <f>SUM(F192:F194)</f>
        <v>0</v>
      </c>
      <c r="G191" s="256" t="s">
        <v>81</v>
      </c>
      <c r="H191" s="262">
        <f>SUM(H192:H194)</f>
        <v>0</v>
      </c>
      <c r="I191" s="138">
        <f t="shared" si="10"/>
        <v>0</v>
      </c>
    </row>
    <row r="192" spans="1:9" s="8" customFormat="1" x14ac:dyDescent="0.2">
      <c r="A192" s="36"/>
      <c r="B192" s="16"/>
      <c r="C192" s="208" t="s">
        <v>298</v>
      </c>
      <c r="D192" s="171"/>
      <c r="E192" s="132"/>
      <c r="F192" s="201"/>
      <c r="G192" s="190"/>
      <c r="H192" s="201"/>
      <c r="I192" s="30">
        <f t="shared" si="10"/>
        <v>0</v>
      </c>
    </row>
    <row r="193" spans="1:9" s="8" customFormat="1" x14ac:dyDescent="0.2">
      <c r="A193" s="36"/>
      <c r="B193" s="16"/>
      <c r="C193" s="208" t="s">
        <v>299</v>
      </c>
      <c r="D193" s="171"/>
      <c r="E193" s="132"/>
      <c r="F193" s="201"/>
      <c r="G193" s="190"/>
      <c r="H193" s="201"/>
      <c r="I193" s="30">
        <f t="shared" si="10"/>
        <v>0</v>
      </c>
    </row>
    <row r="194" spans="1:9" s="8" customFormat="1" x14ac:dyDescent="0.2">
      <c r="A194" s="36"/>
      <c r="B194" s="16"/>
      <c r="C194" s="209" t="s">
        <v>300</v>
      </c>
      <c r="D194" s="174"/>
      <c r="E194" s="133"/>
      <c r="F194" s="202"/>
      <c r="G194" s="193"/>
      <c r="H194" s="202"/>
      <c r="I194" s="31">
        <f t="shared" si="10"/>
        <v>0</v>
      </c>
    </row>
    <row r="195" spans="1:9" s="8" customFormat="1" x14ac:dyDescent="0.2">
      <c r="A195" s="36"/>
      <c r="B195" s="16"/>
      <c r="C195" s="40" t="s">
        <v>301</v>
      </c>
      <c r="D195" s="172"/>
      <c r="E195" s="131"/>
      <c r="F195" s="218"/>
      <c r="G195" s="191"/>
      <c r="H195" s="218"/>
      <c r="I195" s="221">
        <f t="shared" si="10"/>
        <v>0</v>
      </c>
    </row>
    <row r="196" spans="1:9" s="8" customFormat="1" x14ac:dyDescent="0.2">
      <c r="A196" s="36"/>
      <c r="B196" s="16"/>
      <c r="C196" s="39" t="s">
        <v>302</v>
      </c>
      <c r="D196" s="171"/>
      <c r="E196" s="132"/>
      <c r="F196" s="219"/>
      <c r="G196" s="190"/>
      <c r="H196" s="219"/>
      <c r="I196" s="222">
        <f t="shared" si="10"/>
        <v>0</v>
      </c>
    </row>
    <row r="197" spans="1:9" s="8" customFormat="1" x14ac:dyDescent="0.2">
      <c r="A197" s="36">
        <v>31</v>
      </c>
      <c r="B197" s="16">
        <v>13</v>
      </c>
      <c r="C197" s="39" t="s">
        <v>303</v>
      </c>
      <c r="D197" s="173"/>
      <c r="E197" s="130"/>
      <c r="F197" s="220"/>
      <c r="G197" s="192"/>
      <c r="H197" s="220"/>
      <c r="I197" s="222">
        <f t="shared" si="10"/>
        <v>0</v>
      </c>
    </row>
    <row r="198" spans="1:9" s="8" customFormat="1" x14ac:dyDescent="0.2">
      <c r="A198" s="33"/>
      <c r="B198" s="254">
        <v>13</v>
      </c>
      <c r="C198" s="274" t="s">
        <v>304</v>
      </c>
      <c r="D198" s="253" t="s">
        <v>90</v>
      </c>
      <c r="E198" s="256" t="s">
        <v>81</v>
      </c>
      <c r="F198" s="262">
        <f>SUM(F199:F201)</f>
        <v>0</v>
      </c>
      <c r="G198" s="256" t="s">
        <v>81</v>
      </c>
      <c r="H198" s="262">
        <f>SUM(H199:H201)</f>
        <v>0</v>
      </c>
      <c r="I198" s="138">
        <f t="shared" si="10"/>
        <v>0</v>
      </c>
    </row>
    <row r="199" spans="1:9" s="8" customFormat="1" x14ac:dyDescent="0.2">
      <c r="A199" s="276">
        <v>48</v>
      </c>
      <c r="B199" s="413">
        <v>13</v>
      </c>
      <c r="C199" s="74" t="s">
        <v>305</v>
      </c>
      <c r="D199" s="172"/>
      <c r="E199" s="131"/>
      <c r="F199" s="203"/>
      <c r="G199" s="190"/>
      <c r="H199" s="203"/>
      <c r="I199" s="30">
        <f t="shared" si="10"/>
        <v>0</v>
      </c>
    </row>
    <row r="200" spans="1:9" s="8" customFormat="1" x14ac:dyDescent="0.2">
      <c r="A200" s="276">
        <v>22</v>
      </c>
      <c r="B200" s="413">
        <v>13</v>
      </c>
      <c r="C200" s="74" t="s">
        <v>306</v>
      </c>
      <c r="D200" s="171"/>
      <c r="E200" s="132"/>
      <c r="F200" s="201"/>
      <c r="G200" s="190"/>
      <c r="H200" s="201"/>
      <c r="I200" s="30">
        <f t="shared" si="10"/>
        <v>0</v>
      </c>
    </row>
    <row r="201" spans="1:9" s="8" customFormat="1" x14ac:dyDescent="0.2">
      <c r="A201" s="276"/>
      <c r="B201" s="9"/>
      <c r="C201" s="74" t="s">
        <v>307</v>
      </c>
      <c r="D201" s="171"/>
      <c r="E201" s="132"/>
      <c r="F201" s="201"/>
      <c r="G201" s="190"/>
      <c r="H201" s="201"/>
      <c r="I201" s="30">
        <f t="shared" si="10"/>
        <v>0</v>
      </c>
    </row>
    <row r="202" spans="1:9" x14ac:dyDescent="0.2">
      <c r="A202" s="33">
        <v>13</v>
      </c>
      <c r="B202" s="254">
        <v>13</v>
      </c>
      <c r="C202" s="258" t="s">
        <v>308</v>
      </c>
      <c r="D202" s="267" t="s">
        <v>90</v>
      </c>
      <c r="E202" s="256" t="s">
        <v>81</v>
      </c>
      <c r="F202" s="262">
        <f>SUM(F203)</f>
        <v>0</v>
      </c>
      <c r="G202" s="256" t="s">
        <v>81</v>
      </c>
      <c r="H202" s="262">
        <f>SUM(H203)</f>
        <v>0</v>
      </c>
      <c r="I202" s="138">
        <f t="shared" si="10"/>
        <v>0</v>
      </c>
    </row>
    <row r="203" spans="1:9" x14ac:dyDescent="0.2">
      <c r="A203" s="240"/>
      <c r="B203" s="65"/>
      <c r="C203" s="326"/>
      <c r="D203" s="172"/>
      <c r="E203" s="131"/>
      <c r="F203" s="203"/>
      <c r="G203" s="191"/>
      <c r="H203" s="203"/>
      <c r="I203" s="140">
        <f t="shared" si="10"/>
        <v>0</v>
      </c>
    </row>
    <row r="204" spans="1:9" x14ac:dyDescent="0.2">
      <c r="A204" s="26">
        <v>14</v>
      </c>
      <c r="B204" s="280">
        <v>14</v>
      </c>
      <c r="C204" s="281" t="s">
        <v>309</v>
      </c>
      <c r="D204" s="282" t="s">
        <v>74</v>
      </c>
      <c r="E204" s="483" t="s">
        <v>60</v>
      </c>
      <c r="F204" s="484"/>
      <c r="G204" s="485" t="s">
        <v>61</v>
      </c>
      <c r="H204" s="486"/>
      <c r="I204" s="291" t="s">
        <v>70</v>
      </c>
    </row>
    <row r="205" spans="1:9" x14ac:dyDescent="0.2">
      <c r="A205" s="27"/>
      <c r="B205" s="292"/>
      <c r="C205" s="290"/>
      <c r="D205" s="286"/>
      <c r="E205" s="287" t="s">
        <v>81</v>
      </c>
      <c r="F205" s="293">
        <f>F206+F209</f>
        <v>0</v>
      </c>
      <c r="G205" s="287" t="s">
        <v>81</v>
      </c>
      <c r="H205" s="293">
        <f>H206+H209</f>
        <v>0</v>
      </c>
      <c r="I205" s="166">
        <f t="shared" ref="I205:I210" si="11">F205+H205</f>
        <v>0</v>
      </c>
    </row>
    <row r="206" spans="1:9" s="8" customFormat="1" x14ac:dyDescent="0.2">
      <c r="A206" s="35">
        <v>14</v>
      </c>
      <c r="B206" s="271">
        <v>14</v>
      </c>
      <c r="C206" s="275" t="s">
        <v>310</v>
      </c>
      <c r="D206" s="267" t="s">
        <v>90</v>
      </c>
      <c r="E206" s="256" t="s">
        <v>81</v>
      </c>
      <c r="F206" s="272">
        <f>SUM(F207:F208)</f>
        <v>0</v>
      </c>
      <c r="G206" s="256" t="s">
        <v>81</v>
      </c>
      <c r="H206" s="272">
        <f>SUM(H207:H208)</f>
        <v>0</v>
      </c>
      <c r="I206" s="138">
        <f t="shared" si="11"/>
        <v>0</v>
      </c>
    </row>
    <row r="207" spans="1:9" s="8" customFormat="1" x14ac:dyDescent="0.2">
      <c r="A207" s="34"/>
      <c r="B207" s="15"/>
      <c r="C207" s="23" t="s">
        <v>311</v>
      </c>
      <c r="D207" s="170"/>
      <c r="E207" s="135"/>
      <c r="F207" s="154"/>
      <c r="G207" s="189"/>
      <c r="H207" s="154"/>
      <c r="I207" s="30">
        <f t="shared" si="11"/>
        <v>0</v>
      </c>
    </row>
    <row r="208" spans="1:9" s="8" customFormat="1" x14ac:dyDescent="0.2">
      <c r="A208" s="37"/>
      <c r="B208" s="17"/>
      <c r="C208" s="25" t="s">
        <v>312</v>
      </c>
      <c r="D208" s="174"/>
      <c r="E208" s="133"/>
      <c r="F208" s="155"/>
      <c r="G208" s="193"/>
      <c r="H208" s="155"/>
      <c r="I208" s="30">
        <f t="shared" si="11"/>
        <v>0</v>
      </c>
    </row>
    <row r="209" spans="1:9" x14ac:dyDescent="0.2">
      <c r="A209" s="33">
        <v>14</v>
      </c>
      <c r="B209" s="254">
        <v>14</v>
      </c>
      <c r="C209" s="258" t="s">
        <v>313</v>
      </c>
      <c r="D209" s="267" t="s">
        <v>90</v>
      </c>
      <c r="E209" s="256" t="s">
        <v>81</v>
      </c>
      <c r="F209" s="262">
        <f>SUM(F210)</f>
        <v>0</v>
      </c>
      <c r="G209" s="256" t="s">
        <v>81</v>
      </c>
      <c r="H209" s="262">
        <f>SUM(H210)</f>
        <v>0</v>
      </c>
      <c r="I209" s="138">
        <f t="shared" si="11"/>
        <v>0</v>
      </c>
    </row>
    <row r="210" spans="1:9" s="8" customFormat="1" x14ac:dyDescent="0.2">
      <c r="A210" s="35"/>
      <c r="B210" s="22"/>
      <c r="C210" s="328"/>
      <c r="D210" s="179"/>
      <c r="E210" s="136"/>
      <c r="F210" s="153"/>
      <c r="G210" s="200"/>
      <c r="H210" s="93"/>
      <c r="I210" s="140">
        <f t="shared" si="11"/>
        <v>0</v>
      </c>
    </row>
    <row r="211" spans="1:9" s="8" customFormat="1" x14ac:dyDescent="0.2">
      <c r="A211" s="26"/>
      <c r="B211" s="280">
        <v>15</v>
      </c>
      <c r="C211" s="281" t="s">
        <v>314</v>
      </c>
      <c r="D211" s="282" t="s">
        <v>74</v>
      </c>
      <c r="E211" s="483" t="s">
        <v>60</v>
      </c>
      <c r="F211" s="484"/>
      <c r="G211" s="485" t="s">
        <v>61</v>
      </c>
      <c r="H211" s="486"/>
      <c r="I211" s="32" t="s">
        <v>70</v>
      </c>
    </row>
    <row r="212" spans="1:9" s="8" customFormat="1" x14ac:dyDescent="0.2">
      <c r="A212" s="283"/>
      <c r="B212" s="284"/>
      <c r="C212" s="290"/>
      <c r="D212" s="286"/>
      <c r="E212" s="287" t="s">
        <v>81</v>
      </c>
      <c r="F212" s="288">
        <f>+F213+F239+F249+F254</f>
        <v>0</v>
      </c>
      <c r="G212" s="287" t="s">
        <v>81</v>
      </c>
      <c r="H212" s="288">
        <f>+H213+H239+H249+H254</f>
        <v>0</v>
      </c>
      <c r="I212" s="289">
        <f t="shared" ref="I212:I255" si="12">F212+H212</f>
        <v>0</v>
      </c>
    </row>
    <row r="213" spans="1:9" x14ac:dyDescent="0.2">
      <c r="A213" s="268">
        <v>20</v>
      </c>
      <c r="B213" s="254">
        <v>15</v>
      </c>
      <c r="C213" s="255" t="s">
        <v>315</v>
      </c>
      <c r="D213" s="267" t="s">
        <v>90</v>
      </c>
      <c r="E213" s="256" t="s">
        <v>81</v>
      </c>
      <c r="F213" s="257">
        <f>F214+F227+F229+F234+F237</f>
        <v>0</v>
      </c>
      <c r="G213" s="256" t="s">
        <v>81</v>
      </c>
      <c r="H213" s="257">
        <f>H214+H227+H229+H234+H237</f>
        <v>0</v>
      </c>
      <c r="I213" s="138">
        <f t="shared" si="12"/>
        <v>0</v>
      </c>
    </row>
    <row r="214" spans="1:9" x14ac:dyDescent="0.2">
      <c r="A214" s="276"/>
      <c r="B214" s="9"/>
      <c r="C214" s="277" t="s">
        <v>316</v>
      </c>
      <c r="D214" s="253" t="s">
        <v>90</v>
      </c>
      <c r="E214" s="256" t="s">
        <v>81</v>
      </c>
      <c r="F214" s="257">
        <f>SUM(F215:F226)</f>
        <v>0</v>
      </c>
      <c r="G214" s="256" t="s">
        <v>81</v>
      </c>
      <c r="H214" s="257">
        <f>SUM(H215:H226)</f>
        <v>0</v>
      </c>
      <c r="I214" s="138">
        <f t="shared" si="12"/>
        <v>0</v>
      </c>
    </row>
    <row r="215" spans="1:9" x14ac:dyDescent="0.2">
      <c r="A215" s="276"/>
      <c r="B215" s="9"/>
      <c r="C215" s="10" t="s">
        <v>317</v>
      </c>
      <c r="D215" s="172"/>
      <c r="E215" s="131"/>
      <c r="F215" s="150"/>
      <c r="G215" s="131"/>
      <c r="H215" s="150"/>
      <c r="I215" s="30">
        <f t="shared" si="12"/>
        <v>0</v>
      </c>
    </row>
    <row r="216" spans="1:9" x14ac:dyDescent="0.2">
      <c r="A216" s="276"/>
      <c r="B216" s="9"/>
      <c r="C216" s="11" t="s">
        <v>318</v>
      </c>
      <c r="D216" s="172"/>
      <c r="E216" s="131"/>
      <c r="F216" s="150"/>
      <c r="G216" s="131"/>
      <c r="H216" s="150"/>
      <c r="I216" s="30">
        <f t="shared" si="12"/>
        <v>0</v>
      </c>
    </row>
    <row r="217" spans="1:9" x14ac:dyDescent="0.2">
      <c r="A217" s="276"/>
      <c r="B217" s="9"/>
      <c r="C217" s="11" t="s">
        <v>319</v>
      </c>
      <c r="D217" s="172"/>
      <c r="E217" s="131"/>
      <c r="F217" s="150"/>
      <c r="G217" s="131"/>
      <c r="H217" s="150"/>
      <c r="I217" s="30">
        <f t="shared" si="12"/>
        <v>0</v>
      </c>
    </row>
    <row r="218" spans="1:9" x14ac:dyDescent="0.2">
      <c r="A218" s="276"/>
      <c r="B218" s="9"/>
      <c r="C218" s="11" t="s">
        <v>320</v>
      </c>
      <c r="D218" s="171"/>
      <c r="E218" s="132"/>
      <c r="F218" s="145"/>
      <c r="G218" s="132"/>
      <c r="H218" s="145"/>
      <c r="I218" s="30">
        <f t="shared" si="12"/>
        <v>0</v>
      </c>
    </row>
    <row r="219" spans="1:9" x14ac:dyDescent="0.2">
      <c r="A219" s="276"/>
      <c r="B219" s="9"/>
      <c r="C219" s="11" t="s">
        <v>321</v>
      </c>
      <c r="D219" s="171"/>
      <c r="E219" s="132"/>
      <c r="F219" s="145"/>
      <c r="G219" s="132"/>
      <c r="H219" s="145"/>
      <c r="I219" s="30">
        <f t="shared" si="12"/>
        <v>0</v>
      </c>
    </row>
    <row r="220" spans="1:9" x14ac:dyDescent="0.2">
      <c r="A220" s="276"/>
      <c r="B220" s="9"/>
      <c r="C220" s="11" t="s">
        <v>322</v>
      </c>
      <c r="D220" s="171"/>
      <c r="E220" s="132"/>
      <c r="F220" s="145"/>
      <c r="G220" s="132"/>
      <c r="H220" s="145"/>
      <c r="I220" s="30">
        <f t="shared" si="12"/>
        <v>0</v>
      </c>
    </row>
    <row r="221" spans="1:9" x14ac:dyDescent="0.2">
      <c r="A221" s="276"/>
      <c r="B221" s="9"/>
      <c r="C221" s="11" t="s">
        <v>323</v>
      </c>
      <c r="D221" s="171"/>
      <c r="E221" s="132"/>
      <c r="F221" s="145"/>
      <c r="G221" s="132"/>
      <c r="H221" s="145"/>
      <c r="I221" s="30">
        <f t="shared" si="12"/>
        <v>0</v>
      </c>
    </row>
    <row r="222" spans="1:9" x14ac:dyDescent="0.2">
      <c r="A222" s="276"/>
      <c r="B222" s="9"/>
      <c r="C222" s="11" t="s">
        <v>324</v>
      </c>
      <c r="D222" s="171"/>
      <c r="E222" s="132"/>
      <c r="F222" s="145"/>
      <c r="G222" s="132"/>
      <c r="H222" s="145"/>
      <c r="I222" s="30">
        <f t="shared" si="12"/>
        <v>0</v>
      </c>
    </row>
    <row r="223" spans="1:9" x14ac:dyDescent="0.2">
      <c r="A223" s="276"/>
      <c r="B223" s="9"/>
      <c r="C223" s="11" t="s">
        <v>325</v>
      </c>
      <c r="D223" s="171"/>
      <c r="E223" s="132"/>
      <c r="F223" s="145"/>
      <c r="G223" s="132"/>
      <c r="H223" s="145"/>
      <c r="I223" s="30">
        <f t="shared" si="12"/>
        <v>0</v>
      </c>
    </row>
    <row r="224" spans="1:9" x14ac:dyDescent="0.2">
      <c r="A224" s="276"/>
      <c r="B224" s="9"/>
      <c r="C224" s="11" t="s">
        <v>326</v>
      </c>
      <c r="D224" s="171"/>
      <c r="E224" s="132"/>
      <c r="F224" s="145"/>
      <c r="G224" s="132"/>
      <c r="H224" s="145"/>
      <c r="I224" s="30">
        <f t="shared" si="12"/>
        <v>0</v>
      </c>
    </row>
    <row r="225" spans="1:9" x14ac:dyDescent="0.2">
      <c r="A225" s="276"/>
      <c r="B225" s="9"/>
      <c r="C225" s="11" t="s">
        <v>327</v>
      </c>
      <c r="D225" s="171"/>
      <c r="E225" s="132"/>
      <c r="F225" s="145"/>
      <c r="G225" s="132"/>
      <c r="H225" s="145"/>
      <c r="I225" s="30">
        <f t="shared" si="12"/>
        <v>0</v>
      </c>
    </row>
    <row r="226" spans="1:9" x14ac:dyDescent="0.2">
      <c r="A226" s="276"/>
      <c r="B226" s="9"/>
      <c r="C226" s="13" t="s">
        <v>328</v>
      </c>
      <c r="D226" s="173"/>
      <c r="E226" s="130"/>
      <c r="F226" s="151"/>
      <c r="G226" s="130"/>
      <c r="H226" s="151"/>
      <c r="I226" s="30">
        <f t="shared" si="12"/>
        <v>0</v>
      </c>
    </row>
    <row r="227" spans="1:9" x14ac:dyDescent="0.2">
      <c r="A227" s="276"/>
      <c r="B227" s="9"/>
      <c r="C227" s="277" t="s">
        <v>329</v>
      </c>
      <c r="D227" s="253" t="s">
        <v>90</v>
      </c>
      <c r="E227" s="256" t="s">
        <v>81</v>
      </c>
      <c r="F227" s="262">
        <f>SUM(F228)</f>
        <v>0</v>
      </c>
      <c r="G227" s="256" t="s">
        <v>81</v>
      </c>
      <c r="H227" s="262">
        <f>SUM(H228)</f>
        <v>0</v>
      </c>
      <c r="I227" s="138">
        <f t="shared" si="12"/>
        <v>0</v>
      </c>
    </row>
    <row r="228" spans="1:9" x14ac:dyDescent="0.2">
      <c r="A228" s="276"/>
      <c r="B228" s="9"/>
      <c r="C228" s="204" t="s">
        <v>330</v>
      </c>
      <c r="D228" s="172"/>
      <c r="E228" s="131"/>
      <c r="F228" s="150"/>
      <c r="G228" s="131"/>
      <c r="H228" s="150"/>
      <c r="I228" s="30">
        <f t="shared" si="12"/>
        <v>0</v>
      </c>
    </row>
    <row r="229" spans="1:9" x14ac:dyDescent="0.2">
      <c r="A229" s="276"/>
      <c r="B229" s="9"/>
      <c r="C229" s="277" t="s">
        <v>331</v>
      </c>
      <c r="D229" s="253" t="s">
        <v>90</v>
      </c>
      <c r="E229" s="256" t="s">
        <v>81</v>
      </c>
      <c r="F229" s="262">
        <f>SUM(F230:F233)</f>
        <v>0</v>
      </c>
      <c r="G229" s="256" t="s">
        <v>81</v>
      </c>
      <c r="H229" s="262">
        <f>SUM(H230:H233)</f>
        <v>0</v>
      </c>
      <c r="I229" s="138">
        <f t="shared" si="12"/>
        <v>0</v>
      </c>
    </row>
    <row r="230" spans="1:9" x14ac:dyDescent="0.2">
      <c r="A230" s="276"/>
      <c r="B230" s="9"/>
      <c r="C230" s="10" t="s">
        <v>332</v>
      </c>
      <c r="D230" s="172"/>
      <c r="E230" s="131"/>
      <c r="F230" s="150"/>
      <c r="G230" s="131"/>
      <c r="H230" s="150"/>
      <c r="I230" s="30">
        <f t="shared" si="12"/>
        <v>0</v>
      </c>
    </row>
    <row r="231" spans="1:9" x14ac:dyDescent="0.2">
      <c r="A231" s="276"/>
      <c r="B231" s="9"/>
      <c r="C231" s="11" t="s">
        <v>333</v>
      </c>
      <c r="D231" s="171"/>
      <c r="E231" s="132"/>
      <c r="F231" s="145"/>
      <c r="G231" s="132"/>
      <c r="H231" s="145"/>
      <c r="I231" s="30">
        <f t="shared" si="12"/>
        <v>0</v>
      </c>
    </row>
    <row r="232" spans="1:9" ht="11.45" customHeight="1" x14ac:dyDescent="0.2">
      <c r="A232" s="276"/>
      <c r="B232" s="9"/>
      <c r="C232" s="11" t="s">
        <v>334</v>
      </c>
      <c r="D232" s="171"/>
      <c r="E232" s="132"/>
      <c r="F232" s="145"/>
      <c r="G232" s="132"/>
      <c r="H232" s="145"/>
      <c r="I232" s="30">
        <f t="shared" si="12"/>
        <v>0</v>
      </c>
    </row>
    <row r="233" spans="1:9" x14ac:dyDescent="0.2">
      <c r="A233" s="276"/>
      <c r="B233" s="9"/>
      <c r="C233" s="13" t="s">
        <v>335</v>
      </c>
      <c r="D233" s="173"/>
      <c r="E233" s="130"/>
      <c r="F233" s="151"/>
      <c r="G233" s="130"/>
      <c r="H233" s="151"/>
      <c r="I233" s="30">
        <f t="shared" si="12"/>
        <v>0</v>
      </c>
    </row>
    <row r="234" spans="1:9" x14ac:dyDescent="0.2">
      <c r="A234" s="276"/>
      <c r="B234" s="9"/>
      <c r="C234" s="277" t="s">
        <v>336</v>
      </c>
      <c r="D234" s="253" t="s">
        <v>90</v>
      </c>
      <c r="E234" s="256" t="s">
        <v>81</v>
      </c>
      <c r="F234" s="262">
        <f>SUM(F235:F236)</f>
        <v>0</v>
      </c>
      <c r="G234" s="256" t="s">
        <v>81</v>
      </c>
      <c r="H234" s="262">
        <f>SUM(H235:H236)</f>
        <v>0</v>
      </c>
      <c r="I234" s="138">
        <f t="shared" si="12"/>
        <v>0</v>
      </c>
    </row>
    <row r="235" spans="1:9" x14ac:dyDescent="0.2">
      <c r="A235" s="276"/>
      <c r="B235" s="9"/>
      <c r="C235" s="10" t="s">
        <v>337</v>
      </c>
      <c r="D235" s="172"/>
      <c r="E235" s="131"/>
      <c r="F235" s="150"/>
      <c r="G235" s="131"/>
      <c r="H235" s="150"/>
      <c r="I235" s="30">
        <f t="shared" si="12"/>
        <v>0</v>
      </c>
    </row>
    <row r="236" spans="1:9" x14ac:dyDescent="0.2">
      <c r="A236" s="276"/>
      <c r="B236" s="9"/>
      <c r="C236" s="13" t="s">
        <v>338</v>
      </c>
      <c r="D236" s="173"/>
      <c r="E236" s="130"/>
      <c r="F236" s="151"/>
      <c r="G236" s="130"/>
      <c r="H236" s="151"/>
      <c r="I236" s="30">
        <f t="shared" si="12"/>
        <v>0</v>
      </c>
    </row>
    <row r="237" spans="1:9" x14ac:dyDescent="0.2">
      <c r="A237" s="276"/>
      <c r="B237" s="9"/>
      <c r="C237" s="278" t="s">
        <v>339</v>
      </c>
      <c r="D237" s="253" t="s">
        <v>90</v>
      </c>
      <c r="E237" s="256" t="s">
        <v>81</v>
      </c>
      <c r="F237" s="262">
        <f>SUM(F238)</f>
        <v>0</v>
      </c>
      <c r="G237" s="256" t="s">
        <v>81</v>
      </c>
      <c r="H237" s="262">
        <f>SUM(H238)</f>
        <v>0</v>
      </c>
      <c r="I237" s="138">
        <f t="shared" si="12"/>
        <v>0</v>
      </c>
    </row>
    <row r="238" spans="1:9" x14ac:dyDescent="0.2">
      <c r="A238" s="240"/>
      <c r="B238" s="241"/>
      <c r="C238" s="325"/>
      <c r="D238" s="180"/>
      <c r="E238" s="136"/>
      <c r="F238" s="153"/>
      <c r="G238" s="136"/>
      <c r="H238" s="153"/>
      <c r="I238" s="30">
        <f t="shared" si="12"/>
        <v>0</v>
      </c>
    </row>
    <row r="239" spans="1:9" x14ac:dyDescent="0.2">
      <c r="A239" s="268">
        <v>23</v>
      </c>
      <c r="B239" s="254">
        <v>15</v>
      </c>
      <c r="C239" s="255" t="s">
        <v>340</v>
      </c>
      <c r="D239" s="267" t="s">
        <v>90</v>
      </c>
      <c r="E239" s="256" t="s">
        <v>81</v>
      </c>
      <c r="F239" s="257">
        <f>SUM(F240:F246)+F247</f>
        <v>0</v>
      </c>
      <c r="G239" s="256" t="s">
        <v>81</v>
      </c>
      <c r="H239" s="257">
        <f>SUM(H240:H246)+H247</f>
        <v>0</v>
      </c>
      <c r="I239" s="138">
        <f t="shared" si="12"/>
        <v>0</v>
      </c>
    </row>
    <row r="240" spans="1:9" x14ac:dyDescent="0.2">
      <c r="A240" s="276"/>
      <c r="B240" s="9"/>
      <c r="C240" s="11" t="s">
        <v>341</v>
      </c>
      <c r="D240" s="171"/>
      <c r="E240" s="132"/>
      <c r="F240" s="145"/>
      <c r="G240" s="132"/>
      <c r="H240" s="145"/>
      <c r="I240" s="30">
        <f t="shared" si="12"/>
        <v>0</v>
      </c>
    </row>
    <row r="241" spans="1:9" x14ac:dyDescent="0.2">
      <c r="A241" s="276"/>
      <c r="B241" s="9"/>
      <c r="C241" s="11" t="s">
        <v>342</v>
      </c>
      <c r="D241" s="171"/>
      <c r="E241" s="132"/>
      <c r="F241" s="145"/>
      <c r="G241" s="132"/>
      <c r="H241" s="145"/>
      <c r="I241" s="30">
        <f t="shared" si="12"/>
        <v>0</v>
      </c>
    </row>
    <row r="242" spans="1:9" x14ac:dyDescent="0.2">
      <c r="A242" s="276"/>
      <c r="B242" s="9"/>
      <c r="C242" s="11" t="s">
        <v>343</v>
      </c>
      <c r="D242" s="171"/>
      <c r="E242" s="132"/>
      <c r="F242" s="145"/>
      <c r="G242" s="132"/>
      <c r="H242" s="145"/>
      <c r="I242" s="30">
        <f t="shared" si="12"/>
        <v>0</v>
      </c>
    </row>
    <row r="243" spans="1:9" x14ac:dyDescent="0.2">
      <c r="A243" s="276"/>
      <c r="B243" s="9"/>
      <c r="C243" s="11" t="s">
        <v>344</v>
      </c>
      <c r="D243" s="171"/>
      <c r="E243" s="132"/>
      <c r="F243" s="145"/>
      <c r="G243" s="132"/>
      <c r="H243" s="145"/>
      <c r="I243" s="30">
        <f t="shared" si="12"/>
        <v>0</v>
      </c>
    </row>
    <row r="244" spans="1:9" x14ac:dyDescent="0.2">
      <c r="A244" s="276"/>
      <c r="B244" s="9"/>
      <c r="C244" s="11" t="s">
        <v>345</v>
      </c>
      <c r="D244" s="171"/>
      <c r="E244" s="132"/>
      <c r="F244" s="145"/>
      <c r="G244" s="132"/>
      <c r="H244" s="145"/>
      <c r="I244" s="30">
        <f t="shared" si="12"/>
        <v>0</v>
      </c>
    </row>
    <row r="245" spans="1:9" x14ac:dyDescent="0.2">
      <c r="A245" s="276"/>
      <c r="B245" s="9"/>
      <c r="C245" s="11" t="s">
        <v>346</v>
      </c>
      <c r="D245" s="171"/>
      <c r="E245" s="132"/>
      <c r="F245" s="145"/>
      <c r="G245" s="132"/>
      <c r="H245" s="145"/>
      <c r="I245" s="30">
        <f t="shared" si="12"/>
        <v>0</v>
      </c>
    </row>
    <row r="246" spans="1:9" x14ac:dyDescent="0.2">
      <c r="A246" s="276"/>
      <c r="B246" s="9"/>
      <c r="C246" s="11" t="s">
        <v>347</v>
      </c>
      <c r="D246" s="171"/>
      <c r="E246" s="132"/>
      <c r="F246" s="145"/>
      <c r="G246" s="132"/>
      <c r="H246" s="145"/>
      <c r="I246" s="30">
        <f t="shared" si="12"/>
        <v>0</v>
      </c>
    </row>
    <row r="247" spans="1:9" x14ac:dyDescent="0.2">
      <c r="A247" s="276"/>
      <c r="B247" s="9"/>
      <c r="C247" s="278" t="s">
        <v>348</v>
      </c>
      <c r="D247" s="253" t="s">
        <v>90</v>
      </c>
      <c r="E247" s="256" t="s">
        <v>81</v>
      </c>
      <c r="F247" s="262">
        <f>SUM(F248)</f>
        <v>0</v>
      </c>
      <c r="G247" s="256" t="s">
        <v>81</v>
      </c>
      <c r="H247" s="262">
        <f>SUM(H248)</f>
        <v>0</v>
      </c>
      <c r="I247" s="138">
        <f t="shared" si="12"/>
        <v>0</v>
      </c>
    </row>
    <row r="248" spans="1:9" x14ac:dyDescent="0.2">
      <c r="A248" s="240"/>
      <c r="B248" s="241"/>
      <c r="C248" s="325"/>
      <c r="D248" s="156"/>
      <c r="E248" s="136"/>
      <c r="F248" s="153"/>
      <c r="G248" s="136"/>
      <c r="H248" s="153"/>
      <c r="I248" s="30">
        <f t="shared" si="12"/>
        <v>0</v>
      </c>
    </row>
    <row r="249" spans="1:9" x14ac:dyDescent="0.2">
      <c r="A249" s="268">
        <v>23</v>
      </c>
      <c r="B249" s="254">
        <v>15</v>
      </c>
      <c r="C249" s="255" t="s">
        <v>349</v>
      </c>
      <c r="D249" s="267" t="s">
        <v>90</v>
      </c>
      <c r="E249" s="256" t="s">
        <v>81</v>
      </c>
      <c r="F249" s="257">
        <f>SUM(F250:F251)</f>
        <v>0</v>
      </c>
      <c r="G249" s="256" t="s">
        <v>81</v>
      </c>
      <c r="H249" s="257">
        <f>SUM(H250:H251)</f>
        <v>0</v>
      </c>
      <c r="I249" s="138">
        <f t="shared" si="12"/>
        <v>0</v>
      </c>
    </row>
    <row r="250" spans="1:9" x14ac:dyDescent="0.2">
      <c r="A250" s="276"/>
      <c r="B250" s="9"/>
      <c r="C250" s="11" t="s">
        <v>350</v>
      </c>
      <c r="D250" s="171"/>
      <c r="E250" s="132"/>
      <c r="F250" s="145"/>
      <c r="G250" s="132"/>
      <c r="H250" s="145"/>
      <c r="I250" s="30">
        <f t="shared" si="12"/>
        <v>0</v>
      </c>
    </row>
    <row r="251" spans="1:9" x14ac:dyDescent="0.2">
      <c r="A251" s="276"/>
      <c r="B251" s="9"/>
      <c r="C251" s="11" t="s">
        <v>351</v>
      </c>
      <c r="D251" s="171"/>
      <c r="E251" s="132"/>
      <c r="F251" s="145"/>
      <c r="G251" s="132"/>
      <c r="H251" s="145"/>
      <c r="I251" s="30">
        <f t="shared" si="12"/>
        <v>0</v>
      </c>
    </row>
    <row r="252" spans="1:9" x14ac:dyDescent="0.2">
      <c r="A252" s="276"/>
      <c r="B252" s="9"/>
      <c r="C252" s="278" t="s">
        <v>352</v>
      </c>
      <c r="D252" s="253" t="s">
        <v>90</v>
      </c>
      <c r="E252" s="256" t="s">
        <v>81</v>
      </c>
      <c r="F252" s="262">
        <f>SUM(F253)</f>
        <v>0</v>
      </c>
      <c r="G252" s="256" t="s">
        <v>81</v>
      </c>
      <c r="H252" s="262">
        <f>SUM(H253)</f>
        <v>0</v>
      </c>
      <c r="I252" s="138">
        <f t="shared" si="12"/>
        <v>0</v>
      </c>
    </row>
    <row r="253" spans="1:9" x14ac:dyDescent="0.2">
      <c r="A253" s="240"/>
      <c r="B253" s="241"/>
      <c r="C253" s="325"/>
      <c r="D253" s="156"/>
      <c r="E253" s="136"/>
      <c r="F253" s="153"/>
      <c r="G253" s="136"/>
      <c r="H253" s="153"/>
      <c r="I253" s="30">
        <f t="shared" si="12"/>
        <v>0</v>
      </c>
    </row>
    <row r="254" spans="1:9" x14ac:dyDescent="0.2">
      <c r="A254" s="33">
        <v>23</v>
      </c>
      <c r="B254" s="24">
        <v>15</v>
      </c>
      <c r="C254" s="270" t="s">
        <v>353</v>
      </c>
      <c r="D254" s="267" t="s">
        <v>90</v>
      </c>
      <c r="E254" s="256" t="s">
        <v>81</v>
      </c>
      <c r="F254" s="262">
        <f>SUM(F255)</f>
        <v>0</v>
      </c>
      <c r="G254" s="256" t="s">
        <v>81</v>
      </c>
      <c r="H254" s="262">
        <f>SUM(H255)</f>
        <v>0</v>
      </c>
      <c r="I254" s="138">
        <f t="shared" si="12"/>
        <v>0</v>
      </c>
    </row>
    <row r="255" spans="1:9" s="8" customFormat="1" x14ac:dyDescent="0.2">
      <c r="A255" s="35"/>
      <c r="B255" s="22"/>
      <c r="C255" s="328"/>
      <c r="D255" s="179"/>
      <c r="E255" s="136"/>
      <c r="F255" s="153"/>
      <c r="G255" s="136"/>
      <c r="H255" s="153"/>
      <c r="I255" s="30">
        <f t="shared" si="12"/>
        <v>0</v>
      </c>
    </row>
    <row r="256" spans="1:9" x14ac:dyDescent="0.2">
      <c r="A256" s="26">
        <v>26</v>
      </c>
      <c r="B256" s="280">
        <v>16</v>
      </c>
      <c r="C256" s="281" t="s">
        <v>354</v>
      </c>
      <c r="D256" s="282" t="s">
        <v>74</v>
      </c>
      <c r="E256" s="483" t="s">
        <v>60</v>
      </c>
      <c r="F256" s="484"/>
      <c r="G256" s="485" t="s">
        <v>61</v>
      </c>
      <c r="H256" s="486"/>
      <c r="I256" s="32" t="s">
        <v>70</v>
      </c>
    </row>
    <row r="257" spans="1:9" x14ac:dyDescent="0.2">
      <c r="A257" s="283"/>
      <c r="B257" s="284"/>
      <c r="C257" s="285"/>
      <c r="D257" s="286"/>
      <c r="E257" s="287" t="s">
        <v>81</v>
      </c>
      <c r="F257" s="288">
        <f>F258+F272</f>
        <v>0</v>
      </c>
      <c r="G257" s="287" t="s">
        <v>81</v>
      </c>
      <c r="H257" s="324">
        <f>H258+H272</f>
        <v>0</v>
      </c>
      <c r="I257" s="289">
        <f t="shared" ref="I257:I273" si="13">F257+H257</f>
        <v>0</v>
      </c>
    </row>
    <row r="258" spans="1:9" s="8" customFormat="1" x14ac:dyDescent="0.2">
      <c r="A258" s="35">
        <v>26</v>
      </c>
      <c r="B258" s="271">
        <v>16</v>
      </c>
      <c r="C258" s="275" t="s">
        <v>355</v>
      </c>
      <c r="D258" s="267" t="s">
        <v>90</v>
      </c>
      <c r="E258" s="256" t="s">
        <v>81</v>
      </c>
      <c r="F258" s="257">
        <f>F259+F264</f>
        <v>0</v>
      </c>
      <c r="G258" s="256" t="s">
        <v>81</v>
      </c>
      <c r="H258" s="340">
        <f>H259+H264</f>
        <v>0</v>
      </c>
      <c r="I258" s="138">
        <f t="shared" si="13"/>
        <v>0</v>
      </c>
    </row>
    <row r="259" spans="1:9" x14ac:dyDescent="0.2">
      <c r="A259" s="268">
        <v>26</v>
      </c>
      <c r="B259" s="253">
        <v>16</v>
      </c>
      <c r="C259" s="279" t="s">
        <v>356</v>
      </c>
      <c r="D259" s="253" t="s">
        <v>90</v>
      </c>
      <c r="E259" s="256" t="s">
        <v>81</v>
      </c>
      <c r="F259" s="257">
        <f>SUM(F260:F263)</f>
        <v>0</v>
      </c>
      <c r="G259" s="256" t="s">
        <v>81</v>
      </c>
      <c r="H259" s="340">
        <f>SUM(H260:H263)</f>
        <v>0</v>
      </c>
      <c r="I259" s="138">
        <f t="shared" si="13"/>
        <v>0</v>
      </c>
    </row>
    <row r="260" spans="1:9" x14ac:dyDescent="0.2">
      <c r="A260" s="28"/>
      <c r="B260" s="14"/>
      <c r="C260" s="10" t="s">
        <v>357</v>
      </c>
      <c r="D260" s="171"/>
      <c r="E260" s="132"/>
      <c r="F260" s="145"/>
      <c r="G260" s="190"/>
      <c r="H260" s="145"/>
      <c r="I260" s="30">
        <f t="shared" si="13"/>
        <v>0</v>
      </c>
    </row>
    <row r="261" spans="1:9" x14ac:dyDescent="0.2">
      <c r="A261" s="276"/>
      <c r="B261" s="9"/>
      <c r="C261" s="11" t="s">
        <v>358</v>
      </c>
      <c r="D261" s="171"/>
      <c r="E261" s="132"/>
      <c r="F261" s="145"/>
      <c r="G261" s="190"/>
      <c r="H261" s="145"/>
      <c r="I261" s="30">
        <f t="shared" si="13"/>
        <v>0</v>
      </c>
    </row>
    <row r="262" spans="1:9" x14ac:dyDescent="0.2">
      <c r="A262" s="276"/>
      <c r="B262" s="9"/>
      <c r="C262" s="11" t="s">
        <v>359</v>
      </c>
      <c r="D262" s="171"/>
      <c r="E262" s="132"/>
      <c r="F262" s="145"/>
      <c r="G262" s="190"/>
      <c r="H262" s="145"/>
      <c r="I262" s="30">
        <f t="shared" si="13"/>
        <v>0</v>
      </c>
    </row>
    <row r="263" spans="1:9" x14ac:dyDescent="0.2">
      <c r="A263" s="276"/>
      <c r="B263" s="9"/>
      <c r="C263" s="11" t="s">
        <v>360</v>
      </c>
      <c r="D263" s="171"/>
      <c r="E263" s="132"/>
      <c r="F263" s="145"/>
      <c r="G263" s="190"/>
      <c r="H263" s="145"/>
      <c r="I263" s="30">
        <f t="shared" si="13"/>
        <v>0</v>
      </c>
    </row>
    <row r="264" spans="1:9" x14ac:dyDescent="0.2">
      <c r="A264" s="268">
        <v>26</v>
      </c>
      <c r="B264" s="253">
        <v>16</v>
      </c>
      <c r="C264" s="279" t="s">
        <v>361</v>
      </c>
      <c r="D264" s="253" t="s">
        <v>90</v>
      </c>
      <c r="E264" s="256" t="s">
        <v>81</v>
      </c>
      <c r="F264" s="262">
        <f>SUM(F265:F271)</f>
        <v>0</v>
      </c>
      <c r="G264" s="256" t="s">
        <v>81</v>
      </c>
      <c r="H264" s="339">
        <f>SUM(H265:H271)</f>
        <v>0</v>
      </c>
      <c r="I264" s="138">
        <f t="shared" si="13"/>
        <v>0</v>
      </c>
    </row>
    <row r="265" spans="1:9" x14ac:dyDescent="0.2">
      <c r="A265" s="66"/>
      <c r="B265" s="64"/>
      <c r="C265" s="10" t="s">
        <v>357</v>
      </c>
      <c r="D265" s="171"/>
      <c r="E265" s="132"/>
      <c r="F265" s="145"/>
      <c r="G265" s="190"/>
      <c r="H265" s="145"/>
      <c r="I265" s="30">
        <f t="shared" si="13"/>
        <v>0</v>
      </c>
    </row>
    <row r="266" spans="1:9" x14ac:dyDescent="0.2">
      <c r="A266" s="276"/>
      <c r="B266" s="9"/>
      <c r="C266" s="11" t="s">
        <v>362</v>
      </c>
      <c r="D266" s="171"/>
      <c r="E266" s="132"/>
      <c r="F266" s="145"/>
      <c r="G266" s="190"/>
      <c r="H266" s="145"/>
      <c r="I266" s="30">
        <f t="shared" si="13"/>
        <v>0</v>
      </c>
    </row>
    <row r="267" spans="1:9" x14ac:dyDescent="0.2">
      <c r="A267" s="276"/>
      <c r="B267" s="9"/>
      <c r="C267" s="11" t="s">
        <v>363</v>
      </c>
      <c r="D267" s="171"/>
      <c r="E267" s="132"/>
      <c r="F267" s="145"/>
      <c r="G267" s="190"/>
      <c r="H267" s="145"/>
      <c r="I267" s="30">
        <f t="shared" si="13"/>
        <v>0</v>
      </c>
    </row>
    <row r="268" spans="1:9" x14ac:dyDescent="0.2">
      <c r="A268" s="276"/>
      <c r="B268" s="9"/>
      <c r="C268" s="11" t="s">
        <v>364</v>
      </c>
      <c r="D268" s="171"/>
      <c r="E268" s="132"/>
      <c r="F268" s="145"/>
      <c r="G268" s="190"/>
      <c r="H268" s="145"/>
      <c r="I268" s="30">
        <f t="shared" si="13"/>
        <v>0</v>
      </c>
    </row>
    <row r="269" spans="1:9" x14ac:dyDescent="0.2">
      <c r="A269" s="276"/>
      <c r="B269" s="9"/>
      <c r="C269" s="11" t="s">
        <v>365</v>
      </c>
      <c r="D269" s="171"/>
      <c r="E269" s="132"/>
      <c r="F269" s="145"/>
      <c r="G269" s="190"/>
      <c r="H269" s="145"/>
      <c r="I269" s="30">
        <f t="shared" si="13"/>
        <v>0</v>
      </c>
    </row>
    <row r="270" spans="1:9" x14ac:dyDescent="0.2">
      <c r="A270" s="276"/>
      <c r="B270" s="9"/>
      <c r="C270" s="11" t="s">
        <v>366</v>
      </c>
      <c r="D270" s="171"/>
      <c r="E270" s="132"/>
      <c r="F270" s="145"/>
      <c r="G270" s="190"/>
      <c r="H270" s="145"/>
      <c r="I270" s="30">
        <f t="shared" si="13"/>
        <v>0</v>
      </c>
    </row>
    <row r="271" spans="1:9" x14ac:dyDescent="0.2">
      <c r="A271" s="38"/>
      <c r="B271" s="41"/>
      <c r="C271" s="11" t="s">
        <v>367</v>
      </c>
      <c r="D271" s="181"/>
      <c r="E271" s="132"/>
      <c r="F271" s="145"/>
      <c r="G271" s="190"/>
      <c r="H271" s="145"/>
      <c r="I271" s="30">
        <f t="shared" si="13"/>
        <v>0</v>
      </c>
    </row>
    <row r="272" spans="1:9" x14ac:dyDescent="0.2">
      <c r="A272" s="33">
        <v>26</v>
      </c>
      <c r="B272" s="254">
        <v>16</v>
      </c>
      <c r="C272" s="258" t="s">
        <v>368</v>
      </c>
      <c r="D272" s="267" t="s">
        <v>90</v>
      </c>
      <c r="E272" s="256" t="s">
        <v>81</v>
      </c>
      <c r="F272" s="262">
        <f>SUM(F273)</f>
        <v>0</v>
      </c>
      <c r="G272" s="256" t="s">
        <v>81</v>
      </c>
      <c r="H272" s="262">
        <f>SUM(H273)</f>
        <v>0</v>
      </c>
      <c r="I272" s="138">
        <f t="shared" si="13"/>
        <v>0</v>
      </c>
    </row>
    <row r="273" spans="1:9" s="8" customFormat="1" x14ac:dyDescent="0.2">
      <c r="A273" s="35"/>
      <c r="B273" s="22"/>
      <c r="C273" s="329"/>
      <c r="D273" s="178"/>
      <c r="E273" s="94"/>
      <c r="F273" s="147"/>
      <c r="G273" s="199"/>
      <c r="H273" s="147"/>
      <c r="I273" s="140">
        <f t="shared" si="13"/>
        <v>0</v>
      </c>
    </row>
    <row r="274" spans="1:9" x14ac:dyDescent="0.2">
      <c r="A274" s="491"/>
      <c r="B274" s="491"/>
      <c r="C274" s="491"/>
      <c r="D274" s="491"/>
      <c r="E274" s="491"/>
      <c r="F274" s="491"/>
      <c r="G274" s="491"/>
      <c r="H274" s="491"/>
      <c r="I274" s="491"/>
    </row>
    <row r="275" spans="1:9" ht="10.5" customHeight="1" x14ac:dyDescent="0.2">
      <c r="A275" s="413"/>
      <c r="B275" s="413"/>
      <c r="C275" s="21"/>
      <c r="D275" s="44"/>
      <c r="E275" s="45"/>
      <c r="F275" s="46"/>
      <c r="G275" s="46"/>
      <c r="H275" s="47"/>
      <c r="I275" s="214"/>
    </row>
  </sheetData>
  <sheetProtection algorithmName="SHA-512" hashValue="npZxW5HJ6rNJsga5gyhvuFweFbAq2fF6EoImjqMrK6yXMDRP6vZluCymnMKxvNxIgicMaplhkhw8Df7yPhKmaA==" saltValue="YCOpp2/CAe59pbP1KaEMaA==" spinCount="100000" sheet="1" objects="1" scenarios="1"/>
  <mergeCells count="44">
    <mergeCell ref="A274:I274"/>
    <mergeCell ref="A1:I1"/>
    <mergeCell ref="A4:B4"/>
    <mergeCell ref="A5:B5"/>
    <mergeCell ref="A2:I2"/>
    <mergeCell ref="A9:B9"/>
    <mergeCell ref="C9:C10"/>
    <mergeCell ref="D9:D10"/>
    <mergeCell ref="E9:E10"/>
    <mergeCell ref="F9:F10"/>
    <mergeCell ref="C7:C8"/>
    <mergeCell ref="E7:F7"/>
    <mergeCell ref="G7:H7"/>
    <mergeCell ref="G9:G10"/>
    <mergeCell ref="H9:H10"/>
    <mergeCell ref="I9:I10"/>
    <mergeCell ref="E11:F11"/>
    <mergeCell ref="G11:H11"/>
    <mergeCell ref="E27:F27"/>
    <mergeCell ref="G27:H27"/>
    <mergeCell ref="E19:F19"/>
    <mergeCell ref="G19:H19"/>
    <mergeCell ref="E36:F36"/>
    <mergeCell ref="G36:H36"/>
    <mergeCell ref="E56:F56"/>
    <mergeCell ref="G56:H56"/>
    <mergeCell ref="E77:F77"/>
    <mergeCell ref="G77:H77"/>
    <mergeCell ref="E95:F95"/>
    <mergeCell ref="G95:H95"/>
    <mergeCell ref="E145:F145"/>
    <mergeCell ref="G145:H145"/>
    <mergeCell ref="E158:F158"/>
    <mergeCell ref="G158:H158"/>
    <mergeCell ref="E211:F211"/>
    <mergeCell ref="G211:H211"/>
    <mergeCell ref="E256:F256"/>
    <mergeCell ref="G256:H256"/>
    <mergeCell ref="E182:F182"/>
    <mergeCell ref="G182:H182"/>
    <mergeCell ref="E188:F188"/>
    <mergeCell ref="G188:H188"/>
    <mergeCell ref="E204:F204"/>
    <mergeCell ref="G204:H204"/>
  </mergeCells>
  <printOptions horizontalCentered="1"/>
  <pageMargins left="0.25" right="0.25" top="0.5" bottom="0.5" header="0.25" footer="0.25"/>
  <pageSetup scale="74" fitToHeight="0" orientation="landscape" r:id="rId1"/>
  <headerFooter alignWithMargins="0">
    <oddFooter>&amp;LDCA Rehabilitation Work Scope&amp;CDCA Office of Housing Finance&amp;RPage &amp;P of  &amp;N</oddFooter>
  </headerFooter>
  <rowBreaks count="3" manualBreakCount="3">
    <brk id="105" max="8" man="1"/>
    <brk id="144" max="8" man="1"/>
    <brk id="197"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F6FE0-0625-409E-A510-F980C26D3B83}">
  <sheetPr>
    <pageSetUpPr fitToPage="1"/>
  </sheetPr>
  <dimension ref="A1:I275"/>
  <sheetViews>
    <sheetView showGridLines="0" view="pageBreakPreview" topLeftCell="A92" zoomScaleNormal="72" zoomScaleSheetLayoutView="100" workbookViewId="0">
      <selection activeCell="H23" sqref="H23"/>
    </sheetView>
  </sheetViews>
  <sheetFormatPr defaultColWidth="8.7109375" defaultRowHeight="12.75" x14ac:dyDescent="0.2"/>
  <cols>
    <col min="1" max="1" width="8" customWidth="1"/>
    <col min="2" max="2" width="8.5703125" customWidth="1"/>
    <col min="3" max="3" width="45.42578125" customWidth="1"/>
    <col min="4" max="4" width="55.85546875" customWidth="1"/>
    <col min="5" max="5" width="13.42578125" customWidth="1"/>
    <col min="6" max="6" width="12.5703125" customWidth="1"/>
    <col min="7" max="7" width="13.140625" customWidth="1"/>
    <col min="8" max="8" width="13.28515625" customWidth="1"/>
    <col min="9" max="9" width="12.42578125" customWidth="1"/>
  </cols>
  <sheetData>
    <row r="1" spans="1:9" ht="30" customHeight="1" x14ac:dyDescent="0.2">
      <c r="A1" s="450" t="s">
        <v>0</v>
      </c>
      <c r="B1" s="450"/>
      <c r="C1" s="450"/>
      <c r="D1" s="450"/>
      <c r="E1" s="450"/>
      <c r="F1" s="450"/>
      <c r="G1" s="450"/>
      <c r="H1" s="450"/>
      <c r="I1" s="450"/>
    </row>
    <row r="2" spans="1:9" ht="23.45" customHeight="1" x14ac:dyDescent="0.2">
      <c r="A2" s="453" t="s">
        <v>369</v>
      </c>
      <c r="B2" s="453"/>
      <c r="C2" s="453"/>
      <c r="D2" s="453"/>
      <c r="E2" s="453"/>
      <c r="F2" s="453"/>
      <c r="G2" s="453"/>
      <c r="H2" s="453"/>
      <c r="I2" s="453"/>
    </row>
    <row r="3" spans="1:9" x14ac:dyDescent="0.2">
      <c r="C3" s="68"/>
    </row>
    <row r="4" spans="1:9" s="3" customFormat="1" ht="15.95" customHeight="1" x14ac:dyDescent="0.2">
      <c r="A4" s="501" t="s">
        <v>34</v>
      </c>
      <c r="B4" s="501"/>
      <c r="C4" s="228">
        <f>'2023_Summary'!C4</f>
        <v>0</v>
      </c>
      <c r="D4" s="234" t="s">
        <v>36</v>
      </c>
      <c r="E4" s="228" t="str">
        <f>'2023_Summary'!H4</f>
        <v>Year Built (first occupancy):</v>
      </c>
      <c r="F4" s="235"/>
      <c r="G4" s="437">
        <f>'2023_Summary'!I4</f>
        <v>0</v>
      </c>
      <c r="H4" s="227" t="s">
        <v>37</v>
      </c>
      <c r="I4" s="228">
        <f>'2023_Summary'!L4</f>
        <v>0</v>
      </c>
    </row>
    <row r="5" spans="1:9" s="3" customFormat="1" ht="15.95" customHeight="1" x14ac:dyDescent="0.2">
      <c r="A5" s="502" t="s">
        <v>38</v>
      </c>
      <c r="B5" s="502"/>
      <c r="C5" s="233">
        <f>'2023_Summary'!C5</f>
        <v>0</v>
      </c>
      <c r="D5" s="236" t="s">
        <v>40</v>
      </c>
      <c r="E5" s="233" t="str">
        <f>'2023_Summary'!H5</f>
        <v>Total Residential Units Net SF:</v>
      </c>
      <c r="F5" s="237"/>
      <c r="G5" s="438">
        <f>'2023_Summary'!I5</f>
        <v>0</v>
      </c>
      <c r="H5" s="236" t="s">
        <v>41</v>
      </c>
      <c r="I5" s="233">
        <f>'2023_Summary'!L5</f>
        <v>0</v>
      </c>
    </row>
    <row r="6" spans="1:9" x14ac:dyDescent="0.2">
      <c r="A6" s="276"/>
      <c r="B6" s="413"/>
      <c r="C6" s="43"/>
      <c r="D6" s="44"/>
      <c r="E6" s="45"/>
      <c r="F6" s="46"/>
      <c r="G6" s="46"/>
      <c r="H6" s="47"/>
      <c r="I6" s="72"/>
    </row>
    <row r="7" spans="1:9" x14ac:dyDescent="0.2">
      <c r="A7" s="26"/>
      <c r="B7" s="4"/>
      <c r="C7" s="505" t="s">
        <v>139</v>
      </c>
      <c r="D7" s="280"/>
      <c r="E7" s="483" t="s">
        <v>60</v>
      </c>
      <c r="F7" s="484"/>
      <c r="G7" s="485" t="s">
        <v>61</v>
      </c>
      <c r="H7" s="486"/>
      <c r="I7" s="32" t="s">
        <v>70</v>
      </c>
    </row>
    <row r="8" spans="1:9" x14ac:dyDescent="0.2">
      <c r="A8" s="27"/>
      <c r="B8" s="7"/>
      <c r="C8" s="458"/>
      <c r="D8" s="109" t="s">
        <v>71</v>
      </c>
      <c r="E8" s="165"/>
      <c r="F8" s="167">
        <f>F12+F20+F28+F37+F57+F78+F96+F146+F159+F183+F189+F205+F212+F257</f>
        <v>0</v>
      </c>
      <c r="G8" s="165"/>
      <c r="H8" s="167">
        <f>H12+H20+H28+H37+H57+H78+H96+H146+H159+H183+H189+H205+H212+H257</f>
        <v>0</v>
      </c>
      <c r="I8" s="166">
        <f>F8+H8</f>
        <v>0</v>
      </c>
    </row>
    <row r="9" spans="1:9" ht="12.95" customHeight="1" x14ac:dyDescent="0.2">
      <c r="A9" s="503" t="s">
        <v>72</v>
      </c>
      <c r="B9" s="504"/>
      <c r="C9" s="499" t="s">
        <v>73</v>
      </c>
      <c r="D9" s="481" t="s">
        <v>74</v>
      </c>
      <c r="E9" s="487" t="s">
        <v>75</v>
      </c>
      <c r="F9" s="489" t="s">
        <v>76</v>
      </c>
      <c r="G9" s="487" t="s">
        <v>75</v>
      </c>
      <c r="H9" s="489" t="s">
        <v>76</v>
      </c>
      <c r="I9" s="481" t="s">
        <v>77</v>
      </c>
    </row>
    <row r="10" spans="1:9" ht="39.75" customHeight="1" x14ac:dyDescent="0.2">
      <c r="A10" s="168" t="s">
        <v>78</v>
      </c>
      <c r="B10" s="169" t="s">
        <v>79</v>
      </c>
      <c r="C10" s="500"/>
      <c r="D10" s="482"/>
      <c r="E10" s="488"/>
      <c r="F10" s="490"/>
      <c r="G10" s="488"/>
      <c r="H10" s="490"/>
      <c r="I10" s="482"/>
    </row>
    <row r="11" spans="1:9" ht="12.75" customHeight="1" x14ac:dyDescent="0.2">
      <c r="A11" s="26">
        <v>3</v>
      </c>
      <c r="B11" s="280">
        <v>3</v>
      </c>
      <c r="C11" s="303" t="s">
        <v>140</v>
      </c>
      <c r="D11" s="282" t="s">
        <v>74</v>
      </c>
      <c r="E11" s="483" t="s">
        <v>60</v>
      </c>
      <c r="F11" s="484"/>
      <c r="G11" s="485" t="s">
        <v>61</v>
      </c>
      <c r="H11" s="486"/>
      <c r="I11" s="32" t="s">
        <v>70</v>
      </c>
    </row>
    <row r="12" spans="1:9" ht="12.75" customHeight="1" x14ac:dyDescent="0.25">
      <c r="A12" s="27"/>
      <c r="B12" s="7"/>
      <c r="C12" s="304"/>
      <c r="D12" s="305"/>
      <c r="E12" s="287" t="s">
        <v>81</v>
      </c>
      <c r="F12" s="288">
        <f>F13+F17</f>
        <v>0</v>
      </c>
      <c r="G12" s="287" t="s">
        <v>81</v>
      </c>
      <c r="H12" s="288">
        <f>H13+H17</f>
        <v>0</v>
      </c>
      <c r="I12" s="166">
        <f t="shared" ref="I12:I18" si="0">F12+H12</f>
        <v>0</v>
      </c>
    </row>
    <row r="13" spans="1:9" x14ac:dyDescent="0.2">
      <c r="A13" s="33">
        <v>3</v>
      </c>
      <c r="B13" s="254">
        <v>3</v>
      </c>
      <c r="C13" s="255" t="s">
        <v>141</v>
      </c>
      <c r="D13" s="253" t="s">
        <v>90</v>
      </c>
      <c r="E13" s="256" t="s">
        <v>81</v>
      </c>
      <c r="F13" s="257">
        <f>SUM(F14:F16)</f>
        <v>0</v>
      </c>
      <c r="G13" s="256" t="s">
        <v>81</v>
      </c>
      <c r="H13" s="257">
        <f>SUM(H14:H16)</f>
        <v>0</v>
      </c>
      <c r="I13" s="138">
        <f t="shared" si="0"/>
        <v>0</v>
      </c>
    </row>
    <row r="14" spans="1:9" x14ac:dyDescent="0.2">
      <c r="A14" s="66"/>
      <c r="B14" s="64"/>
      <c r="C14" s="10" t="s">
        <v>142</v>
      </c>
      <c r="D14" s="170"/>
      <c r="E14" s="354"/>
      <c r="F14" s="355"/>
      <c r="G14" s="189">
        <v>0</v>
      </c>
      <c r="H14" s="154">
        <v>0</v>
      </c>
      <c r="I14" s="29">
        <f t="shared" si="0"/>
        <v>0</v>
      </c>
    </row>
    <row r="15" spans="1:9" x14ac:dyDescent="0.2">
      <c r="A15" s="276"/>
      <c r="B15" s="9"/>
      <c r="C15" s="11" t="s">
        <v>143</v>
      </c>
      <c r="D15" s="172"/>
      <c r="E15" s="356"/>
      <c r="F15" s="357"/>
      <c r="G15" s="191"/>
      <c r="H15" s="84"/>
      <c r="I15" s="30">
        <f t="shared" si="0"/>
        <v>0</v>
      </c>
    </row>
    <row r="16" spans="1:9" x14ac:dyDescent="0.2">
      <c r="A16" s="276"/>
      <c r="B16" s="9"/>
      <c r="C16" s="11" t="s">
        <v>144</v>
      </c>
      <c r="D16" s="171"/>
      <c r="E16" s="358"/>
      <c r="F16" s="359"/>
      <c r="G16" s="190"/>
      <c r="H16" s="82"/>
      <c r="I16" s="31">
        <f t="shared" si="0"/>
        <v>0</v>
      </c>
    </row>
    <row r="17" spans="1:9" x14ac:dyDescent="0.2">
      <c r="A17" s="33"/>
      <c r="B17" s="254"/>
      <c r="C17" s="258" t="s">
        <v>145</v>
      </c>
      <c r="D17" s="253" t="s">
        <v>90</v>
      </c>
      <c r="E17" s="256" t="s">
        <v>81</v>
      </c>
      <c r="F17" s="257">
        <f>SUM(F18)</f>
        <v>0</v>
      </c>
      <c r="G17" s="256" t="s">
        <v>81</v>
      </c>
      <c r="H17" s="257">
        <f>SUM(H18)</f>
        <v>0</v>
      </c>
      <c r="I17" s="138">
        <f t="shared" si="0"/>
        <v>0</v>
      </c>
    </row>
    <row r="18" spans="1:9" x14ac:dyDescent="0.2">
      <c r="A18" s="33"/>
      <c r="B18" s="65"/>
      <c r="C18" s="325"/>
      <c r="D18" s="162"/>
      <c r="E18" s="360"/>
      <c r="F18" s="361"/>
      <c r="G18" s="134">
        <v>0</v>
      </c>
      <c r="H18" s="80">
        <v>0</v>
      </c>
      <c r="I18" s="29">
        <f t="shared" si="0"/>
        <v>0</v>
      </c>
    </row>
    <row r="19" spans="1:9" x14ac:dyDescent="0.2">
      <c r="A19" s="26">
        <v>4</v>
      </c>
      <c r="B19" s="280">
        <v>4</v>
      </c>
      <c r="C19" s="281" t="s">
        <v>146</v>
      </c>
      <c r="D19" s="282" t="s">
        <v>74</v>
      </c>
      <c r="E19" s="483" t="s">
        <v>60</v>
      </c>
      <c r="F19" s="484"/>
      <c r="G19" s="485" t="s">
        <v>61</v>
      </c>
      <c r="H19" s="486"/>
      <c r="I19" s="32" t="s">
        <v>70</v>
      </c>
    </row>
    <row r="20" spans="1:9" x14ac:dyDescent="0.2">
      <c r="A20" s="27"/>
      <c r="B20" s="292"/>
      <c r="C20" s="290"/>
      <c r="D20" s="301"/>
      <c r="E20" s="287" t="s">
        <v>81</v>
      </c>
      <c r="F20" s="288">
        <f>F21+F25</f>
        <v>0</v>
      </c>
      <c r="G20" s="287" t="s">
        <v>81</v>
      </c>
      <c r="H20" s="288">
        <f>H21+H25</f>
        <v>0</v>
      </c>
      <c r="I20" s="166">
        <f t="shared" ref="I20:I26" si="1">F20+H20</f>
        <v>0</v>
      </c>
    </row>
    <row r="21" spans="1:9" x14ac:dyDescent="0.2">
      <c r="A21" s="33">
        <v>4</v>
      </c>
      <c r="B21" s="254">
        <v>4</v>
      </c>
      <c r="C21" s="255" t="s">
        <v>147</v>
      </c>
      <c r="D21" s="253" t="s">
        <v>90</v>
      </c>
      <c r="E21" s="256" t="s">
        <v>81</v>
      </c>
      <c r="F21" s="257">
        <f>SUM(F22:F24)</f>
        <v>0</v>
      </c>
      <c r="G21" s="256" t="s">
        <v>81</v>
      </c>
      <c r="H21" s="257">
        <f>SUM(H22:H24)</f>
        <v>0</v>
      </c>
      <c r="I21" s="138">
        <f t="shared" si="1"/>
        <v>0</v>
      </c>
    </row>
    <row r="22" spans="1:9" x14ac:dyDescent="0.2">
      <c r="A22" s="276"/>
      <c r="B22" s="9"/>
      <c r="C22" s="11" t="s">
        <v>142</v>
      </c>
      <c r="D22" s="172"/>
      <c r="E22" s="356"/>
      <c r="F22" s="357"/>
      <c r="G22" s="191"/>
      <c r="H22" s="84"/>
      <c r="I22" s="29">
        <f t="shared" si="1"/>
        <v>0</v>
      </c>
    </row>
    <row r="23" spans="1:9" x14ac:dyDescent="0.2">
      <c r="A23" s="276"/>
      <c r="B23" s="9"/>
      <c r="C23" s="11" t="s">
        <v>148</v>
      </c>
      <c r="D23" s="172"/>
      <c r="E23" s="356"/>
      <c r="F23" s="357"/>
      <c r="G23" s="191"/>
      <c r="H23" s="84"/>
      <c r="I23" s="30">
        <f t="shared" si="1"/>
        <v>0</v>
      </c>
    </row>
    <row r="24" spans="1:9" x14ac:dyDescent="0.2">
      <c r="A24" s="276"/>
      <c r="B24" s="9"/>
      <c r="C24" s="11" t="s">
        <v>149</v>
      </c>
      <c r="D24" s="171"/>
      <c r="E24" s="358"/>
      <c r="F24" s="359"/>
      <c r="G24" s="190"/>
      <c r="H24" s="82"/>
      <c r="I24" s="31">
        <f t="shared" si="1"/>
        <v>0</v>
      </c>
    </row>
    <row r="25" spans="1:9" x14ac:dyDescent="0.2">
      <c r="A25" s="33"/>
      <c r="B25" s="254"/>
      <c r="C25" s="258" t="s">
        <v>150</v>
      </c>
      <c r="D25" s="253" t="s">
        <v>90</v>
      </c>
      <c r="E25" s="256" t="s">
        <v>81</v>
      </c>
      <c r="F25" s="257">
        <f>SUM(F26)</f>
        <v>0</v>
      </c>
      <c r="G25" s="256" t="s">
        <v>81</v>
      </c>
      <c r="H25" s="257">
        <f>SUM(H26)</f>
        <v>0</v>
      </c>
      <c r="I25" s="138">
        <f t="shared" si="1"/>
        <v>0</v>
      </c>
    </row>
    <row r="26" spans="1:9" x14ac:dyDescent="0.2">
      <c r="A26" s="33"/>
      <c r="B26" s="65"/>
      <c r="C26" s="325"/>
      <c r="D26" s="160"/>
      <c r="E26" s="360"/>
      <c r="F26" s="361"/>
      <c r="G26" s="134"/>
      <c r="H26" s="80"/>
      <c r="I26" s="29">
        <f t="shared" si="1"/>
        <v>0</v>
      </c>
    </row>
    <row r="27" spans="1:9" x14ac:dyDescent="0.2">
      <c r="A27" s="26">
        <v>5</v>
      </c>
      <c r="B27" s="4">
        <v>5</v>
      </c>
      <c r="C27" s="281" t="s">
        <v>151</v>
      </c>
      <c r="D27" s="280" t="s">
        <v>74</v>
      </c>
      <c r="E27" s="483" t="s">
        <v>60</v>
      </c>
      <c r="F27" s="484"/>
      <c r="G27" s="485" t="s">
        <v>61</v>
      </c>
      <c r="H27" s="486"/>
      <c r="I27" s="32" t="s">
        <v>70</v>
      </c>
    </row>
    <row r="28" spans="1:9" x14ac:dyDescent="0.2">
      <c r="A28" s="27"/>
      <c r="B28" s="7"/>
      <c r="C28" s="290"/>
      <c r="D28" s="302"/>
      <c r="E28" s="287" t="s">
        <v>81</v>
      </c>
      <c r="F28" s="288">
        <f>F29+F34</f>
        <v>0</v>
      </c>
      <c r="G28" s="287" t="s">
        <v>81</v>
      </c>
      <c r="H28" s="288">
        <f>H29+H34</f>
        <v>0</v>
      </c>
      <c r="I28" s="166">
        <f t="shared" ref="I28:I35" si="2">F28+H28</f>
        <v>0</v>
      </c>
    </row>
    <row r="29" spans="1:9" x14ac:dyDescent="0.2">
      <c r="A29" s="33">
        <v>5</v>
      </c>
      <c r="B29" s="254">
        <v>5</v>
      </c>
      <c r="C29" s="255" t="s">
        <v>152</v>
      </c>
      <c r="D29" s="253" t="s">
        <v>90</v>
      </c>
      <c r="E29" s="256" t="s">
        <v>81</v>
      </c>
      <c r="F29" s="257">
        <f>SUM(F30:F33)</f>
        <v>0</v>
      </c>
      <c r="G29" s="256" t="s">
        <v>81</v>
      </c>
      <c r="H29" s="257">
        <f>SUM(H30:H33)</f>
        <v>0</v>
      </c>
      <c r="I29" s="138">
        <f t="shared" si="2"/>
        <v>0</v>
      </c>
    </row>
    <row r="30" spans="1:9" x14ac:dyDescent="0.2">
      <c r="A30" s="276"/>
      <c r="B30" s="9"/>
      <c r="C30" s="11" t="s">
        <v>153</v>
      </c>
      <c r="D30" s="172"/>
      <c r="E30" s="356"/>
      <c r="F30" s="357"/>
      <c r="G30" s="191"/>
      <c r="H30" s="84"/>
      <c r="I30" s="29">
        <f t="shared" si="2"/>
        <v>0</v>
      </c>
    </row>
    <row r="31" spans="1:9" x14ac:dyDescent="0.2">
      <c r="A31" s="276"/>
      <c r="B31" s="9"/>
      <c r="C31" s="11" t="s">
        <v>154</v>
      </c>
      <c r="D31" s="171"/>
      <c r="E31" s="358"/>
      <c r="F31" s="359"/>
      <c r="G31" s="190"/>
      <c r="H31" s="82"/>
      <c r="I31" s="30">
        <f t="shared" si="2"/>
        <v>0</v>
      </c>
    </row>
    <row r="32" spans="1:9" x14ac:dyDescent="0.2">
      <c r="A32" s="276"/>
      <c r="B32" s="9"/>
      <c r="C32" s="11" t="s">
        <v>155</v>
      </c>
      <c r="D32" s="171"/>
      <c r="E32" s="358"/>
      <c r="F32" s="359"/>
      <c r="G32" s="190"/>
      <c r="H32" s="82"/>
      <c r="I32" s="30">
        <f t="shared" si="2"/>
        <v>0</v>
      </c>
    </row>
    <row r="33" spans="1:9" x14ac:dyDescent="0.2">
      <c r="A33" s="276"/>
      <c r="B33" s="9"/>
      <c r="C33" s="11" t="s">
        <v>156</v>
      </c>
      <c r="D33" s="171"/>
      <c r="E33" s="358"/>
      <c r="F33" s="359"/>
      <c r="G33" s="190"/>
      <c r="H33" s="82"/>
      <c r="I33" s="30">
        <f t="shared" si="2"/>
        <v>0</v>
      </c>
    </row>
    <row r="34" spans="1:9" x14ac:dyDescent="0.2">
      <c r="A34" s="33"/>
      <c r="B34" s="254"/>
      <c r="C34" s="258" t="s">
        <v>157</v>
      </c>
      <c r="D34" s="253" t="s">
        <v>90</v>
      </c>
      <c r="E34" s="256" t="s">
        <v>81</v>
      </c>
      <c r="F34" s="257">
        <f>SUM(F35)</f>
        <v>0</v>
      </c>
      <c r="G34" s="256" t="s">
        <v>81</v>
      </c>
      <c r="H34" s="257">
        <f>SUM(H35)</f>
        <v>0</v>
      </c>
      <c r="I34" s="138">
        <f t="shared" si="2"/>
        <v>0</v>
      </c>
    </row>
    <row r="35" spans="1:9" x14ac:dyDescent="0.2">
      <c r="A35" s="33"/>
      <c r="B35" s="239"/>
      <c r="C35" s="325"/>
      <c r="D35" s="162"/>
      <c r="E35" s="360"/>
      <c r="F35" s="361"/>
      <c r="G35" s="134"/>
      <c r="H35" s="80"/>
      <c r="I35" s="29">
        <f t="shared" si="2"/>
        <v>0</v>
      </c>
    </row>
    <row r="36" spans="1:9" x14ac:dyDescent="0.2">
      <c r="A36" s="26">
        <v>6</v>
      </c>
      <c r="B36" s="280">
        <v>6</v>
      </c>
      <c r="C36" s="294" t="s">
        <v>158</v>
      </c>
      <c r="D36" s="282" t="s">
        <v>74</v>
      </c>
      <c r="E36" s="483" t="s">
        <v>60</v>
      </c>
      <c r="F36" s="484"/>
      <c r="G36" s="485" t="s">
        <v>61</v>
      </c>
      <c r="H36" s="486"/>
      <c r="I36" s="32" t="s">
        <v>70</v>
      </c>
    </row>
    <row r="37" spans="1:9" x14ac:dyDescent="0.2">
      <c r="A37" s="27"/>
      <c r="B37" s="292"/>
      <c r="C37" s="295"/>
      <c r="D37" s="301"/>
      <c r="E37" s="287" t="s">
        <v>81</v>
      </c>
      <c r="F37" s="288">
        <f>F38+F48+F54</f>
        <v>0</v>
      </c>
      <c r="G37" s="287" t="s">
        <v>81</v>
      </c>
      <c r="H37" s="288">
        <f>H38+H48+H54</f>
        <v>0</v>
      </c>
      <c r="I37" s="166">
        <f t="shared" ref="I37:I55" si="3">F37+H37</f>
        <v>0</v>
      </c>
    </row>
    <row r="38" spans="1:9" x14ac:dyDescent="0.2">
      <c r="A38" s="33">
        <v>6</v>
      </c>
      <c r="B38" s="254">
        <v>6</v>
      </c>
      <c r="C38" s="255" t="s">
        <v>159</v>
      </c>
      <c r="D38" s="253" t="s">
        <v>90</v>
      </c>
      <c r="E38" s="256" t="s">
        <v>81</v>
      </c>
      <c r="F38" s="257">
        <f>SUM(F39:F47)</f>
        <v>0</v>
      </c>
      <c r="G38" s="256" t="s">
        <v>81</v>
      </c>
      <c r="H38" s="257">
        <f>SUM(H39:H47)</f>
        <v>0</v>
      </c>
      <c r="I38" s="138">
        <f t="shared" si="3"/>
        <v>0</v>
      </c>
    </row>
    <row r="39" spans="1:9" x14ac:dyDescent="0.2">
      <c r="A39" s="276"/>
      <c r="B39" s="9"/>
      <c r="C39" s="11" t="s">
        <v>160</v>
      </c>
      <c r="D39" s="172"/>
      <c r="E39" s="356"/>
      <c r="F39" s="357"/>
      <c r="G39" s="191"/>
      <c r="H39" s="84"/>
      <c r="I39" s="29">
        <f t="shared" si="3"/>
        <v>0</v>
      </c>
    </row>
    <row r="40" spans="1:9" x14ac:dyDescent="0.2">
      <c r="A40" s="276"/>
      <c r="B40" s="9"/>
      <c r="C40" s="11" t="s">
        <v>161</v>
      </c>
      <c r="D40" s="172"/>
      <c r="E40" s="356"/>
      <c r="F40" s="357"/>
      <c r="G40" s="191"/>
      <c r="H40" s="84"/>
      <c r="I40" s="30">
        <f t="shared" si="3"/>
        <v>0</v>
      </c>
    </row>
    <row r="41" spans="1:9" ht="12" customHeight="1" x14ac:dyDescent="0.2">
      <c r="A41" s="276"/>
      <c r="B41" s="9"/>
      <c r="C41" s="11" t="s">
        <v>162</v>
      </c>
      <c r="D41" s="171"/>
      <c r="E41" s="358"/>
      <c r="F41" s="359"/>
      <c r="G41" s="190"/>
      <c r="H41" s="82"/>
      <c r="I41" s="30">
        <f t="shared" si="3"/>
        <v>0</v>
      </c>
    </row>
    <row r="42" spans="1:9" ht="12" customHeight="1" x14ac:dyDescent="0.2">
      <c r="A42" s="276"/>
      <c r="B42" s="9"/>
      <c r="C42" s="11" t="s">
        <v>163</v>
      </c>
      <c r="D42" s="171"/>
      <c r="E42" s="358"/>
      <c r="F42" s="359"/>
      <c r="G42" s="190"/>
      <c r="H42" s="82"/>
      <c r="I42" s="30">
        <f t="shared" si="3"/>
        <v>0</v>
      </c>
    </row>
    <row r="43" spans="1:9" ht="12" customHeight="1" x14ac:dyDescent="0.2">
      <c r="A43" s="276"/>
      <c r="B43" s="9"/>
      <c r="C43" s="11" t="s">
        <v>164</v>
      </c>
      <c r="D43" s="171"/>
      <c r="E43" s="358"/>
      <c r="F43" s="359"/>
      <c r="G43" s="190"/>
      <c r="H43" s="82"/>
      <c r="I43" s="30">
        <f t="shared" si="3"/>
        <v>0</v>
      </c>
    </row>
    <row r="44" spans="1:9" ht="12" customHeight="1" x14ac:dyDescent="0.2">
      <c r="A44" s="276"/>
      <c r="B44" s="9"/>
      <c r="C44" s="11" t="s">
        <v>165</v>
      </c>
      <c r="D44" s="171"/>
      <c r="E44" s="358"/>
      <c r="F44" s="359"/>
      <c r="G44" s="190"/>
      <c r="H44" s="82"/>
      <c r="I44" s="30">
        <f t="shared" si="3"/>
        <v>0</v>
      </c>
    </row>
    <row r="45" spans="1:9" ht="12" customHeight="1" x14ac:dyDescent="0.2">
      <c r="A45" s="276"/>
      <c r="B45" s="9"/>
      <c r="C45" s="11" t="s">
        <v>166</v>
      </c>
      <c r="D45" s="171"/>
      <c r="E45" s="358"/>
      <c r="F45" s="359"/>
      <c r="G45" s="190"/>
      <c r="H45" s="82"/>
      <c r="I45" s="30">
        <f t="shared" si="3"/>
        <v>0</v>
      </c>
    </row>
    <row r="46" spans="1:9" x14ac:dyDescent="0.2">
      <c r="A46" s="276"/>
      <c r="B46" s="9"/>
      <c r="C46" s="11" t="s">
        <v>167</v>
      </c>
      <c r="D46" s="171"/>
      <c r="E46" s="358"/>
      <c r="F46" s="359"/>
      <c r="G46" s="190"/>
      <c r="H46" s="82"/>
      <c r="I46" s="30">
        <f t="shared" si="3"/>
        <v>0</v>
      </c>
    </row>
    <row r="47" spans="1:9" x14ac:dyDescent="0.2">
      <c r="A47" s="276"/>
      <c r="B47" s="9"/>
      <c r="C47" s="11" t="s">
        <v>168</v>
      </c>
      <c r="D47" s="173"/>
      <c r="E47" s="362"/>
      <c r="F47" s="363"/>
      <c r="G47" s="192"/>
      <c r="H47" s="85"/>
      <c r="I47" s="31">
        <f t="shared" si="3"/>
        <v>0</v>
      </c>
    </row>
    <row r="48" spans="1:9" s="2" customFormat="1" x14ac:dyDescent="0.2">
      <c r="A48" s="259">
        <v>6</v>
      </c>
      <c r="B48" s="260">
        <v>6</v>
      </c>
      <c r="C48" s="261" t="s">
        <v>169</v>
      </c>
      <c r="D48" s="253" t="s">
        <v>90</v>
      </c>
      <c r="E48" s="256" t="s">
        <v>81</v>
      </c>
      <c r="F48" s="257">
        <f>SUM(F49:F53)</f>
        <v>0</v>
      </c>
      <c r="G48" s="256" t="s">
        <v>81</v>
      </c>
      <c r="H48" s="257">
        <f>SUM(H49:H53)</f>
        <v>0</v>
      </c>
      <c r="I48" s="138">
        <f t="shared" si="3"/>
        <v>0</v>
      </c>
    </row>
    <row r="49" spans="1:9" x14ac:dyDescent="0.2">
      <c r="A49" s="276"/>
      <c r="B49" s="9"/>
      <c r="C49" s="11" t="s">
        <v>170</v>
      </c>
      <c r="D49" s="172"/>
      <c r="E49" s="356"/>
      <c r="F49" s="357"/>
      <c r="G49" s="191"/>
      <c r="H49" s="84"/>
      <c r="I49" s="29">
        <f t="shared" si="3"/>
        <v>0</v>
      </c>
    </row>
    <row r="50" spans="1:9" x14ac:dyDescent="0.2">
      <c r="A50" s="276"/>
      <c r="B50" s="9"/>
      <c r="C50" s="11" t="s">
        <v>171</v>
      </c>
      <c r="D50" s="172"/>
      <c r="E50" s="356"/>
      <c r="F50" s="357"/>
      <c r="G50" s="191"/>
      <c r="H50" s="84"/>
      <c r="I50" s="30">
        <f t="shared" si="3"/>
        <v>0</v>
      </c>
    </row>
    <row r="51" spans="1:9" x14ac:dyDescent="0.2">
      <c r="A51" s="276"/>
      <c r="B51" s="9"/>
      <c r="C51" s="11" t="s">
        <v>172</v>
      </c>
      <c r="D51" s="172"/>
      <c r="E51" s="356"/>
      <c r="F51" s="357"/>
      <c r="G51" s="191"/>
      <c r="H51" s="84"/>
      <c r="I51" s="30">
        <f t="shared" si="3"/>
        <v>0</v>
      </c>
    </row>
    <row r="52" spans="1:9" ht="12" customHeight="1" x14ac:dyDescent="0.2">
      <c r="A52" s="276"/>
      <c r="B52" s="9"/>
      <c r="C52" s="11" t="s">
        <v>173</v>
      </c>
      <c r="D52" s="172"/>
      <c r="E52" s="356"/>
      <c r="F52" s="357"/>
      <c r="G52" s="191"/>
      <c r="H52" s="84"/>
      <c r="I52" s="30">
        <f t="shared" si="3"/>
        <v>0</v>
      </c>
    </row>
    <row r="53" spans="1:9" x14ac:dyDescent="0.2">
      <c r="A53" s="240"/>
      <c r="B53" s="65"/>
      <c r="C53" s="13" t="s">
        <v>174</v>
      </c>
      <c r="D53" s="174"/>
      <c r="E53" s="364"/>
      <c r="F53" s="365"/>
      <c r="G53" s="193"/>
      <c r="H53" s="155"/>
      <c r="I53" s="31">
        <f t="shared" si="3"/>
        <v>0</v>
      </c>
    </row>
    <row r="54" spans="1:9" x14ac:dyDescent="0.2">
      <c r="A54" s="259">
        <v>6</v>
      </c>
      <c r="B54" s="260">
        <v>6</v>
      </c>
      <c r="C54" s="258" t="s">
        <v>175</v>
      </c>
      <c r="D54" s="253" t="s">
        <v>90</v>
      </c>
      <c r="E54" s="256" t="s">
        <v>81</v>
      </c>
      <c r="F54" s="257">
        <f>SUM(F55)</f>
        <v>0</v>
      </c>
      <c r="G54" s="256" t="s">
        <v>81</v>
      </c>
      <c r="H54" s="257">
        <f>SUM(H55)</f>
        <v>0</v>
      </c>
      <c r="I54" s="138">
        <f t="shared" si="3"/>
        <v>0</v>
      </c>
    </row>
    <row r="55" spans="1:9" x14ac:dyDescent="0.2">
      <c r="A55" s="240"/>
      <c r="B55" s="65"/>
      <c r="C55" s="325"/>
      <c r="D55" s="162"/>
      <c r="E55" s="360"/>
      <c r="F55" s="361"/>
      <c r="G55" s="134"/>
      <c r="H55" s="80"/>
      <c r="I55" s="29">
        <f t="shared" si="3"/>
        <v>0</v>
      </c>
    </row>
    <row r="56" spans="1:9" x14ac:dyDescent="0.2">
      <c r="A56" s="26">
        <v>7</v>
      </c>
      <c r="B56" s="280">
        <v>7</v>
      </c>
      <c r="C56" s="294" t="s">
        <v>176</v>
      </c>
      <c r="D56" s="282" t="s">
        <v>74</v>
      </c>
      <c r="E56" s="483" t="s">
        <v>60</v>
      </c>
      <c r="F56" s="484"/>
      <c r="G56" s="485" t="s">
        <v>61</v>
      </c>
      <c r="H56" s="486"/>
      <c r="I56" s="32" t="s">
        <v>70</v>
      </c>
    </row>
    <row r="57" spans="1:9" x14ac:dyDescent="0.2">
      <c r="A57" s="27"/>
      <c r="B57" s="292"/>
      <c r="C57" s="295"/>
      <c r="D57" s="301"/>
      <c r="E57" s="287" t="s">
        <v>81</v>
      </c>
      <c r="F57" s="288">
        <f>F58+F61+F66+F69+F75</f>
        <v>0</v>
      </c>
      <c r="G57" s="287" t="s">
        <v>81</v>
      </c>
      <c r="H57" s="288">
        <f>H58+H61+H66+H69+H75</f>
        <v>0</v>
      </c>
      <c r="I57" s="166">
        <f t="shared" ref="I57:I76" si="4">F57+H57</f>
        <v>0</v>
      </c>
    </row>
    <row r="58" spans="1:9" x14ac:dyDescent="0.2">
      <c r="A58" s="33">
        <v>7</v>
      </c>
      <c r="B58" s="254">
        <v>7</v>
      </c>
      <c r="C58" s="255" t="s">
        <v>177</v>
      </c>
      <c r="D58" s="253" t="s">
        <v>90</v>
      </c>
      <c r="E58" s="256" t="s">
        <v>81</v>
      </c>
      <c r="F58" s="257">
        <f>SUM(F59:F60)</f>
        <v>0</v>
      </c>
      <c r="G58" s="256" t="s">
        <v>81</v>
      </c>
      <c r="H58" s="257">
        <f>SUM(H59:H60)</f>
        <v>0</v>
      </c>
      <c r="I58" s="138">
        <f t="shared" si="4"/>
        <v>0</v>
      </c>
    </row>
    <row r="59" spans="1:9" x14ac:dyDescent="0.2">
      <c r="A59" s="276"/>
      <c r="B59" s="9"/>
      <c r="C59" s="11" t="s">
        <v>178</v>
      </c>
      <c r="D59" s="170"/>
      <c r="E59" s="354"/>
      <c r="F59" s="355"/>
      <c r="G59" s="189"/>
      <c r="H59" s="154"/>
      <c r="I59" s="29">
        <f t="shared" si="4"/>
        <v>0</v>
      </c>
    </row>
    <row r="60" spans="1:9" x14ac:dyDescent="0.2">
      <c r="A60" s="276"/>
      <c r="B60" s="9"/>
      <c r="C60" s="11" t="s">
        <v>179</v>
      </c>
      <c r="D60" s="174"/>
      <c r="E60" s="364"/>
      <c r="F60" s="365"/>
      <c r="G60" s="193"/>
      <c r="H60" s="155"/>
      <c r="I60" s="31">
        <f t="shared" si="4"/>
        <v>0</v>
      </c>
    </row>
    <row r="61" spans="1:9" x14ac:dyDescent="0.2">
      <c r="A61" s="33">
        <v>7</v>
      </c>
      <c r="B61" s="254">
        <v>7</v>
      </c>
      <c r="C61" s="255" t="s">
        <v>180</v>
      </c>
      <c r="D61" s="253" t="s">
        <v>90</v>
      </c>
      <c r="E61" s="256" t="s">
        <v>81</v>
      </c>
      <c r="F61" s="257">
        <f>SUM(F62:F65)</f>
        <v>0</v>
      </c>
      <c r="G61" s="256" t="s">
        <v>81</v>
      </c>
      <c r="H61" s="257">
        <f>SUM(H62:H65)</f>
        <v>0</v>
      </c>
      <c r="I61" s="138">
        <f t="shared" si="4"/>
        <v>0</v>
      </c>
    </row>
    <row r="62" spans="1:9" x14ac:dyDescent="0.2">
      <c r="A62" s="276"/>
      <c r="B62" s="9"/>
      <c r="C62" s="12" t="s">
        <v>181</v>
      </c>
      <c r="D62" s="172"/>
      <c r="E62" s="356"/>
      <c r="F62" s="357"/>
      <c r="G62" s="191"/>
      <c r="H62" s="84"/>
      <c r="I62" s="29">
        <f t="shared" si="4"/>
        <v>0</v>
      </c>
    </row>
    <row r="63" spans="1:9" x14ac:dyDescent="0.2">
      <c r="A63" s="276"/>
      <c r="B63" s="9"/>
      <c r="C63" s="12" t="s">
        <v>182</v>
      </c>
      <c r="D63" s="171"/>
      <c r="E63" s="358"/>
      <c r="F63" s="359"/>
      <c r="G63" s="190"/>
      <c r="H63" s="82"/>
      <c r="I63" s="30">
        <f t="shared" si="4"/>
        <v>0</v>
      </c>
    </row>
    <row r="64" spans="1:9" x14ac:dyDescent="0.2">
      <c r="A64" s="276"/>
      <c r="B64" s="9"/>
      <c r="C64" s="11" t="s">
        <v>183</v>
      </c>
      <c r="D64" s="173"/>
      <c r="E64" s="362"/>
      <c r="F64" s="363"/>
      <c r="G64" s="192"/>
      <c r="H64" s="85"/>
      <c r="I64" s="30">
        <f t="shared" si="4"/>
        <v>0</v>
      </c>
    </row>
    <row r="65" spans="1:9" x14ac:dyDescent="0.2">
      <c r="A65" s="276"/>
      <c r="B65" s="9"/>
      <c r="C65" s="11" t="s">
        <v>184</v>
      </c>
      <c r="D65" s="173"/>
      <c r="E65" s="362"/>
      <c r="F65" s="363"/>
      <c r="G65" s="192"/>
      <c r="H65" s="85"/>
      <c r="I65" s="31">
        <f t="shared" si="4"/>
        <v>0</v>
      </c>
    </row>
    <row r="66" spans="1:9" x14ac:dyDescent="0.2">
      <c r="A66" s="33">
        <v>7</v>
      </c>
      <c r="B66" s="254">
        <v>7</v>
      </c>
      <c r="C66" s="255" t="s">
        <v>185</v>
      </c>
      <c r="D66" s="253" t="s">
        <v>90</v>
      </c>
      <c r="E66" s="256" t="s">
        <v>81</v>
      </c>
      <c r="F66" s="257">
        <f>SUM(F67:F68)</f>
        <v>0</v>
      </c>
      <c r="G66" s="256" t="s">
        <v>81</v>
      </c>
      <c r="H66" s="257">
        <f>SUM(H67:H68)</f>
        <v>0</v>
      </c>
      <c r="I66" s="138">
        <f t="shared" si="4"/>
        <v>0</v>
      </c>
    </row>
    <row r="67" spans="1:9" x14ac:dyDescent="0.2">
      <c r="A67" s="276"/>
      <c r="B67" s="9"/>
      <c r="C67" s="11" t="s">
        <v>186</v>
      </c>
      <c r="D67" s="172"/>
      <c r="E67" s="356"/>
      <c r="F67" s="357"/>
      <c r="G67" s="191"/>
      <c r="H67" s="84"/>
      <c r="I67" s="29">
        <f t="shared" si="4"/>
        <v>0</v>
      </c>
    </row>
    <row r="68" spans="1:9" x14ac:dyDescent="0.2">
      <c r="A68" s="276"/>
      <c r="B68" s="9"/>
      <c r="C68" s="11" t="s">
        <v>187</v>
      </c>
      <c r="D68" s="171"/>
      <c r="E68" s="358"/>
      <c r="F68" s="359"/>
      <c r="G68" s="190"/>
      <c r="H68" s="82"/>
      <c r="I68" s="30">
        <f t="shared" si="4"/>
        <v>0</v>
      </c>
    </row>
    <row r="69" spans="1:9" x14ac:dyDescent="0.2">
      <c r="A69" s="33">
        <v>7</v>
      </c>
      <c r="B69" s="254">
        <v>7</v>
      </c>
      <c r="C69" s="258" t="s">
        <v>188</v>
      </c>
      <c r="D69" s="253" t="s">
        <v>90</v>
      </c>
      <c r="E69" s="256" t="s">
        <v>81</v>
      </c>
      <c r="F69" s="257">
        <f>SUM(F70:F74)</f>
        <v>0</v>
      </c>
      <c r="G69" s="256" t="s">
        <v>81</v>
      </c>
      <c r="H69" s="257">
        <f>SUM(H70:H74)</f>
        <v>0</v>
      </c>
      <c r="I69" s="138">
        <f t="shared" si="4"/>
        <v>0</v>
      </c>
    </row>
    <row r="70" spans="1:9" x14ac:dyDescent="0.2">
      <c r="A70" s="276"/>
      <c r="B70" s="9"/>
      <c r="C70" s="12" t="s">
        <v>189</v>
      </c>
      <c r="D70" s="172"/>
      <c r="E70" s="366"/>
      <c r="F70" s="357"/>
      <c r="G70" s="191"/>
      <c r="H70" s="84"/>
      <c r="I70" s="29">
        <f t="shared" si="4"/>
        <v>0</v>
      </c>
    </row>
    <row r="71" spans="1:9" x14ac:dyDescent="0.2">
      <c r="A71" s="276"/>
      <c r="B71" s="9"/>
      <c r="C71" s="11" t="s">
        <v>190</v>
      </c>
      <c r="D71" s="171"/>
      <c r="E71" s="358"/>
      <c r="F71" s="359"/>
      <c r="G71" s="190"/>
      <c r="H71" s="82"/>
      <c r="I71" s="30">
        <f t="shared" si="4"/>
        <v>0</v>
      </c>
    </row>
    <row r="72" spans="1:9" x14ac:dyDescent="0.2">
      <c r="A72" s="276"/>
      <c r="B72" s="9"/>
      <c r="C72" s="11" t="s">
        <v>191</v>
      </c>
      <c r="D72" s="173"/>
      <c r="E72" s="362"/>
      <c r="F72" s="363"/>
      <c r="G72" s="192"/>
      <c r="H72" s="85"/>
      <c r="I72" s="30">
        <f t="shared" si="4"/>
        <v>0</v>
      </c>
    </row>
    <row r="73" spans="1:9" x14ac:dyDescent="0.2">
      <c r="A73" s="276"/>
      <c r="B73" s="9"/>
      <c r="C73" s="11" t="s">
        <v>192</v>
      </c>
      <c r="D73" s="173"/>
      <c r="E73" s="362"/>
      <c r="F73" s="363"/>
      <c r="G73" s="192"/>
      <c r="H73" s="85"/>
      <c r="I73" s="30">
        <f t="shared" si="4"/>
        <v>0</v>
      </c>
    </row>
    <row r="74" spans="1:9" x14ac:dyDescent="0.2">
      <c r="A74" s="276"/>
      <c r="B74" s="9"/>
      <c r="C74" s="11" t="s">
        <v>193</v>
      </c>
      <c r="D74" s="173"/>
      <c r="E74" s="362"/>
      <c r="F74" s="363"/>
      <c r="G74" s="192"/>
      <c r="H74" s="85"/>
      <c r="I74" s="31">
        <f t="shared" si="4"/>
        <v>0</v>
      </c>
    </row>
    <row r="75" spans="1:9" x14ac:dyDescent="0.2">
      <c r="A75" s="33">
        <v>8</v>
      </c>
      <c r="B75" s="254">
        <v>8</v>
      </c>
      <c r="C75" s="258" t="s">
        <v>194</v>
      </c>
      <c r="D75" s="253" t="s">
        <v>90</v>
      </c>
      <c r="E75" s="256" t="s">
        <v>81</v>
      </c>
      <c r="F75" s="257">
        <f>SUM(F76)</f>
        <v>0</v>
      </c>
      <c r="G75" s="256" t="s">
        <v>81</v>
      </c>
      <c r="H75" s="257">
        <f>SUM(H76)</f>
        <v>0</v>
      </c>
      <c r="I75" s="138">
        <f t="shared" si="4"/>
        <v>0</v>
      </c>
    </row>
    <row r="76" spans="1:9" x14ac:dyDescent="0.2">
      <c r="A76" s="240"/>
      <c r="B76" s="65"/>
      <c r="C76" s="325"/>
      <c r="D76" s="162"/>
      <c r="E76" s="360"/>
      <c r="F76" s="361"/>
      <c r="G76" s="134"/>
      <c r="H76" s="80"/>
      <c r="I76" s="29">
        <f t="shared" si="4"/>
        <v>0</v>
      </c>
    </row>
    <row r="77" spans="1:9" ht="15.75" x14ac:dyDescent="0.25">
      <c r="A77" s="299">
        <v>8</v>
      </c>
      <c r="B77" s="300">
        <v>8</v>
      </c>
      <c r="C77" s="281" t="s">
        <v>195</v>
      </c>
      <c r="D77" s="282" t="s">
        <v>74</v>
      </c>
      <c r="E77" s="483" t="s">
        <v>60</v>
      </c>
      <c r="F77" s="484"/>
      <c r="G77" s="485" t="s">
        <v>61</v>
      </c>
      <c r="H77" s="486"/>
      <c r="I77" s="32" t="s">
        <v>70</v>
      </c>
    </row>
    <row r="78" spans="1:9" x14ac:dyDescent="0.2">
      <c r="A78" s="27"/>
      <c r="B78" s="292"/>
      <c r="C78" s="290"/>
      <c r="D78" s="301"/>
      <c r="E78" s="287" t="s">
        <v>81</v>
      </c>
      <c r="F78" s="288">
        <f>F79+F85+F89+F93</f>
        <v>0</v>
      </c>
      <c r="G78" s="287" t="s">
        <v>81</v>
      </c>
      <c r="H78" s="288">
        <f>H79+H85+H89+H93</f>
        <v>0</v>
      </c>
      <c r="I78" s="166">
        <f t="shared" ref="I78:I94" si="5">F78+H78</f>
        <v>0</v>
      </c>
    </row>
    <row r="79" spans="1:9" x14ac:dyDescent="0.2">
      <c r="A79" s="33">
        <v>8</v>
      </c>
      <c r="B79" s="254">
        <v>8</v>
      </c>
      <c r="C79" s="255" t="s">
        <v>196</v>
      </c>
      <c r="D79" s="253" t="s">
        <v>90</v>
      </c>
      <c r="E79" s="256" t="s">
        <v>81</v>
      </c>
      <c r="F79" s="257">
        <f>SUM(F80:F84)</f>
        <v>0</v>
      </c>
      <c r="G79" s="256" t="s">
        <v>81</v>
      </c>
      <c r="H79" s="257">
        <f>SUM(H80:H84)</f>
        <v>0</v>
      </c>
      <c r="I79" s="138">
        <f t="shared" si="5"/>
        <v>0</v>
      </c>
    </row>
    <row r="80" spans="1:9" x14ac:dyDescent="0.2">
      <c r="A80" s="276"/>
      <c r="B80" s="9"/>
      <c r="C80" s="11" t="s">
        <v>197</v>
      </c>
      <c r="D80" s="172"/>
      <c r="E80" s="356"/>
      <c r="F80" s="357"/>
      <c r="G80" s="191"/>
      <c r="H80" s="84"/>
      <c r="I80" s="29">
        <f t="shared" si="5"/>
        <v>0</v>
      </c>
    </row>
    <row r="81" spans="1:9" x14ac:dyDescent="0.2">
      <c r="A81" s="276"/>
      <c r="B81" s="9"/>
      <c r="C81" s="13" t="s">
        <v>198</v>
      </c>
      <c r="D81" s="162"/>
      <c r="E81" s="360"/>
      <c r="F81" s="361"/>
      <c r="G81" s="134"/>
      <c r="H81" s="80"/>
      <c r="I81" s="30">
        <f t="shared" si="5"/>
        <v>0</v>
      </c>
    </row>
    <row r="82" spans="1:9" x14ac:dyDescent="0.2">
      <c r="A82" s="276"/>
      <c r="B82" s="9"/>
      <c r="C82" s="10" t="s">
        <v>199</v>
      </c>
      <c r="D82" s="170"/>
      <c r="E82" s="354"/>
      <c r="F82" s="355"/>
      <c r="G82" s="189"/>
      <c r="H82" s="154"/>
      <c r="I82" s="30">
        <f t="shared" si="5"/>
        <v>0</v>
      </c>
    </row>
    <row r="83" spans="1:9" x14ac:dyDescent="0.2">
      <c r="A83" s="276"/>
      <c r="B83" s="9"/>
      <c r="C83" s="13" t="s">
        <v>200</v>
      </c>
      <c r="D83" s="174"/>
      <c r="E83" s="364"/>
      <c r="F83" s="365"/>
      <c r="G83" s="193"/>
      <c r="H83" s="155"/>
      <c r="I83" s="30">
        <f t="shared" si="5"/>
        <v>0</v>
      </c>
    </row>
    <row r="84" spans="1:9" x14ac:dyDescent="0.2">
      <c r="A84" s="276"/>
      <c r="B84" s="9"/>
      <c r="C84" s="11" t="s">
        <v>201</v>
      </c>
      <c r="D84" s="175"/>
      <c r="E84" s="367"/>
      <c r="F84" s="368"/>
      <c r="G84" s="194"/>
      <c r="H84" s="86"/>
      <c r="I84" s="31">
        <f t="shared" si="5"/>
        <v>0</v>
      </c>
    </row>
    <row r="85" spans="1:9" x14ac:dyDescent="0.2">
      <c r="A85" s="33">
        <v>8</v>
      </c>
      <c r="B85" s="254">
        <v>8</v>
      </c>
      <c r="C85" s="258" t="s">
        <v>202</v>
      </c>
      <c r="D85" s="253" t="s">
        <v>90</v>
      </c>
      <c r="E85" s="256" t="s">
        <v>81</v>
      </c>
      <c r="F85" s="257">
        <f>SUM(F86:F88)</f>
        <v>0</v>
      </c>
      <c r="G85" s="256" t="s">
        <v>81</v>
      </c>
      <c r="H85" s="257">
        <f>SUM(H86:H88)</f>
        <v>0</v>
      </c>
      <c r="I85" s="138">
        <f t="shared" si="5"/>
        <v>0</v>
      </c>
    </row>
    <row r="86" spans="1:9" x14ac:dyDescent="0.2">
      <c r="A86" s="276"/>
      <c r="B86" s="9"/>
      <c r="C86" s="11" t="s">
        <v>203</v>
      </c>
      <c r="D86" s="172"/>
      <c r="E86" s="366"/>
      <c r="F86" s="369"/>
      <c r="G86" s="198"/>
      <c r="H86" s="91"/>
      <c r="I86" s="331">
        <f t="shared" si="5"/>
        <v>0</v>
      </c>
    </row>
    <row r="87" spans="1:9" x14ac:dyDescent="0.2">
      <c r="A87" s="276"/>
      <c r="B87" s="9"/>
      <c r="C87" s="11" t="s">
        <v>204</v>
      </c>
      <c r="D87" s="171"/>
      <c r="E87" s="370"/>
      <c r="F87" s="371"/>
      <c r="G87" s="196"/>
      <c r="H87" s="92"/>
      <c r="I87" s="333">
        <f t="shared" si="5"/>
        <v>0</v>
      </c>
    </row>
    <row r="88" spans="1:9" x14ac:dyDescent="0.2">
      <c r="A88" s="276"/>
      <c r="B88" s="9"/>
      <c r="C88" s="11" t="s">
        <v>205</v>
      </c>
      <c r="D88" s="173"/>
      <c r="E88" s="372"/>
      <c r="F88" s="373"/>
      <c r="G88" s="336"/>
      <c r="H88" s="337"/>
      <c r="I88" s="338">
        <f t="shared" si="5"/>
        <v>0</v>
      </c>
    </row>
    <row r="89" spans="1:9" x14ac:dyDescent="0.2">
      <c r="A89" s="33">
        <v>8</v>
      </c>
      <c r="B89" s="254">
        <v>8</v>
      </c>
      <c r="C89" s="258" t="s">
        <v>206</v>
      </c>
      <c r="D89" s="253" t="s">
        <v>90</v>
      </c>
      <c r="E89" s="256" t="s">
        <v>81</v>
      </c>
      <c r="F89" s="257">
        <f>SUM(F90:F92)</f>
        <v>0</v>
      </c>
      <c r="G89" s="256" t="s">
        <v>81</v>
      </c>
      <c r="H89" s="257">
        <f>SUM(H90:H92)</f>
        <v>0</v>
      </c>
      <c r="I89" s="138">
        <f t="shared" si="5"/>
        <v>0</v>
      </c>
    </row>
    <row r="90" spans="1:9" x14ac:dyDescent="0.2">
      <c r="A90" s="276"/>
      <c r="B90" s="9"/>
      <c r="C90" s="11" t="s">
        <v>207</v>
      </c>
      <c r="D90" s="172"/>
      <c r="E90" s="356"/>
      <c r="F90" s="357"/>
      <c r="G90" s="191"/>
      <c r="H90" s="84"/>
      <c r="I90" s="29">
        <f t="shared" si="5"/>
        <v>0</v>
      </c>
    </row>
    <row r="91" spans="1:9" x14ac:dyDescent="0.2">
      <c r="A91" s="276"/>
      <c r="B91" s="9"/>
      <c r="C91" s="11" t="s">
        <v>208</v>
      </c>
      <c r="D91" s="171"/>
      <c r="E91" s="358"/>
      <c r="F91" s="359"/>
      <c r="G91" s="190"/>
      <c r="H91" s="82"/>
      <c r="I91" s="30">
        <f t="shared" si="5"/>
        <v>0</v>
      </c>
    </row>
    <row r="92" spans="1:9" x14ac:dyDescent="0.2">
      <c r="A92" s="276"/>
      <c r="B92" s="9"/>
      <c r="C92" s="11" t="s">
        <v>209</v>
      </c>
      <c r="D92" s="173"/>
      <c r="E92" s="362"/>
      <c r="F92" s="363"/>
      <c r="G92" s="192"/>
      <c r="H92" s="85"/>
      <c r="I92" s="31">
        <f t="shared" si="5"/>
        <v>0</v>
      </c>
    </row>
    <row r="93" spans="1:9" x14ac:dyDescent="0.2">
      <c r="A93" s="33">
        <v>8</v>
      </c>
      <c r="B93" s="254">
        <v>8</v>
      </c>
      <c r="C93" s="258" t="s">
        <v>210</v>
      </c>
      <c r="D93" s="253" t="s">
        <v>90</v>
      </c>
      <c r="E93" s="256" t="s">
        <v>81</v>
      </c>
      <c r="F93" s="257">
        <f>SUM(F94)</f>
        <v>0</v>
      </c>
      <c r="G93" s="256" t="s">
        <v>81</v>
      </c>
      <c r="H93" s="257">
        <f>SUM(H94)</f>
        <v>0</v>
      </c>
      <c r="I93" s="138">
        <f t="shared" si="5"/>
        <v>0</v>
      </c>
    </row>
    <row r="94" spans="1:9" x14ac:dyDescent="0.2">
      <c r="A94" s="240"/>
      <c r="B94" s="65"/>
      <c r="C94" s="325"/>
      <c r="D94" s="162"/>
      <c r="E94" s="360"/>
      <c r="F94" s="361"/>
      <c r="G94" s="134"/>
      <c r="H94" s="80"/>
      <c r="I94" s="29">
        <f t="shared" si="5"/>
        <v>0</v>
      </c>
    </row>
    <row r="95" spans="1:9" x14ac:dyDescent="0.2">
      <c r="A95" s="26">
        <v>9</v>
      </c>
      <c r="B95" s="280">
        <v>9</v>
      </c>
      <c r="C95" s="294" t="s">
        <v>211</v>
      </c>
      <c r="D95" s="282" t="s">
        <v>74</v>
      </c>
      <c r="E95" s="483" t="s">
        <v>60</v>
      </c>
      <c r="F95" s="484"/>
      <c r="G95" s="485" t="s">
        <v>61</v>
      </c>
      <c r="H95" s="486"/>
      <c r="I95" s="32" t="s">
        <v>70</v>
      </c>
    </row>
    <row r="96" spans="1:9" x14ac:dyDescent="0.2">
      <c r="A96" s="27"/>
      <c r="B96" s="292"/>
      <c r="C96" s="295"/>
      <c r="D96" s="286"/>
      <c r="E96" s="287" t="s">
        <v>81</v>
      </c>
      <c r="F96" s="288">
        <f>F97+F101+F106+F111+F115+F119+F124+F128+F143</f>
        <v>0</v>
      </c>
      <c r="G96" s="287" t="s">
        <v>81</v>
      </c>
      <c r="H96" s="296">
        <f>H97+H101+H106+H111+H115+H119+H124+H128+H143</f>
        <v>0</v>
      </c>
      <c r="I96" s="166">
        <f t="shared" ref="I96:I144" si="6">F96+H96</f>
        <v>0</v>
      </c>
    </row>
    <row r="97" spans="1:9" x14ac:dyDescent="0.2">
      <c r="A97" s="33">
        <v>9</v>
      </c>
      <c r="B97" s="254">
        <v>9</v>
      </c>
      <c r="C97" s="258" t="s">
        <v>212</v>
      </c>
      <c r="D97" s="253" t="s">
        <v>90</v>
      </c>
      <c r="E97" s="256" t="s">
        <v>81</v>
      </c>
      <c r="F97" s="262">
        <f>SUM(F98:F100)</f>
        <v>0</v>
      </c>
      <c r="G97" s="256" t="s">
        <v>81</v>
      </c>
      <c r="H97" s="262">
        <f>SUM(H98:H100)</f>
        <v>0</v>
      </c>
      <c r="I97" s="138">
        <f t="shared" si="6"/>
        <v>0</v>
      </c>
    </row>
    <row r="98" spans="1:9" x14ac:dyDescent="0.2">
      <c r="A98" s="66"/>
      <c r="B98" s="64"/>
      <c r="C98" s="205" t="s">
        <v>213</v>
      </c>
      <c r="D98" s="172"/>
      <c r="E98" s="374"/>
      <c r="F98" s="375"/>
      <c r="G98" s="195"/>
      <c r="H98" s="141"/>
      <c r="I98" s="29">
        <f t="shared" si="6"/>
        <v>0</v>
      </c>
    </row>
    <row r="99" spans="1:9" x14ac:dyDescent="0.2">
      <c r="A99" s="276"/>
      <c r="B99" s="9"/>
      <c r="C99" s="205" t="s">
        <v>214</v>
      </c>
      <c r="D99" s="173"/>
      <c r="E99" s="370"/>
      <c r="F99" s="376"/>
      <c r="G99" s="196"/>
      <c r="H99" s="142"/>
      <c r="I99" s="30">
        <f t="shared" si="6"/>
        <v>0</v>
      </c>
    </row>
    <row r="100" spans="1:9" x14ac:dyDescent="0.2">
      <c r="A100" s="240"/>
      <c r="B100" s="65"/>
      <c r="C100" s="11" t="s">
        <v>215</v>
      </c>
      <c r="D100" s="174"/>
      <c r="E100" s="377"/>
      <c r="F100" s="378"/>
      <c r="G100" s="197"/>
      <c r="H100" s="143"/>
      <c r="I100" s="31">
        <f t="shared" si="6"/>
        <v>0</v>
      </c>
    </row>
    <row r="101" spans="1:9" x14ac:dyDescent="0.2">
      <c r="A101" s="33">
        <v>9</v>
      </c>
      <c r="B101" s="254">
        <v>9</v>
      </c>
      <c r="C101" s="255" t="s">
        <v>216</v>
      </c>
      <c r="D101" s="253" t="s">
        <v>90</v>
      </c>
      <c r="E101" s="256" t="s">
        <v>81</v>
      </c>
      <c r="F101" s="262">
        <f>SUM(F102:F105)</f>
        <v>0</v>
      </c>
      <c r="G101" s="256" t="s">
        <v>81</v>
      </c>
      <c r="H101" s="262">
        <f>SUM(H102:H105)</f>
        <v>0</v>
      </c>
      <c r="I101" s="138">
        <f t="shared" si="6"/>
        <v>0</v>
      </c>
    </row>
    <row r="102" spans="1:9" x14ac:dyDescent="0.2">
      <c r="A102" s="66"/>
      <c r="B102" s="64"/>
      <c r="C102" s="10" t="s">
        <v>217</v>
      </c>
      <c r="D102" s="176"/>
      <c r="E102" s="379"/>
      <c r="F102" s="375"/>
      <c r="G102" s="195"/>
      <c r="H102" s="141"/>
      <c r="I102" s="29">
        <f t="shared" si="6"/>
        <v>0</v>
      </c>
    </row>
    <row r="103" spans="1:9" x14ac:dyDescent="0.2">
      <c r="A103" s="276"/>
      <c r="B103" s="9"/>
      <c r="C103" s="13" t="s">
        <v>218</v>
      </c>
      <c r="D103" s="177"/>
      <c r="E103" s="380"/>
      <c r="F103" s="376"/>
      <c r="G103" s="196"/>
      <c r="H103" s="142"/>
      <c r="I103" s="30">
        <f t="shared" si="6"/>
        <v>0</v>
      </c>
    </row>
    <row r="104" spans="1:9" x14ac:dyDescent="0.2">
      <c r="A104" s="276"/>
      <c r="B104" s="9"/>
      <c r="C104" s="10" t="s">
        <v>219</v>
      </c>
      <c r="D104" s="172"/>
      <c r="E104" s="370"/>
      <c r="F104" s="376"/>
      <c r="G104" s="196"/>
      <c r="H104" s="142"/>
      <c r="I104" s="30">
        <f t="shared" si="6"/>
        <v>0</v>
      </c>
    </row>
    <row r="105" spans="1:9" x14ac:dyDescent="0.2">
      <c r="A105" s="240"/>
      <c r="B105" s="65"/>
      <c r="C105" s="13" t="s">
        <v>220</v>
      </c>
      <c r="D105" s="174"/>
      <c r="E105" s="377"/>
      <c r="F105" s="378"/>
      <c r="G105" s="197"/>
      <c r="H105" s="143"/>
      <c r="I105" s="31">
        <f t="shared" si="6"/>
        <v>0</v>
      </c>
    </row>
    <row r="106" spans="1:9" x14ac:dyDescent="0.2">
      <c r="A106" s="33">
        <v>9</v>
      </c>
      <c r="B106" s="254">
        <v>9</v>
      </c>
      <c r="C106" s="255" t="s">
        <v>221</v>
      </c>
      <c r="D106" s="253" t="s">
        <v>90</v>
      </c>
      <c r="E106" s="256" t="s">
        <v>81</v>
      </c>
      <c r="F106" s="262">
        <f>SUM(F107:F110)</f>
        <v>0</v>
      </c>
      <c r="G106" s="256" t="s">
        <v>81</v>
      </c>
      <c r="H106" s="262">
        <f>SUM(H107:H110)</f>
        <v>0</v>
      </c>
      <c r="I106" s="138">
        <f t="shared" si="6"/>
        <v>0</v>
      </c>
    </row>
    <row r="107" spans="1:9" x14ac:dyDescent="0.2">
      <c r="A107" s="66"/>
      <c r="B107" s="64"/>
      <c r="C107" s="10" t="s">
        <v>222</v>
      </c>
      <c r="D107" s="170"/>
      <c r="E107" s="374"/>
      <c r="F107" s="375"/>
      <c r="G107" s="195"/>
      <c r="H107" s="141"/>
      <c r="I107" s="29">
        <f t="shared" si="6"/>
        <v>0</v>
      </c>
    </row>
    <row r="108" spans="1:9" ht="12" customHeight="1" x14ac:dyDescent="0.2">
      <c r="A108" s="276"/>
      <c r="B108" s="9"/>
      <c r="C108" s="11" t="s">
        <v>223</v>
      </c>
      <c r="D108" s="172"/>
      <c r="E108" s="366"/>
      <c r="F108" s="381"/>
      <c r="G108" s="198"/>
      <c r="H108" s="144"/>
      <c r="I108" s="30">
        <f t="shared" si="6"/>
        <v>0</v>
      </c>
    </row>
    <row r="109" spans="1:9" x14ac:dyDescent="0.2">
      <c r="A109" s="276"/>
      <c r="B109" s="9"/>
      <c r="C109" s="11" t="s">
        <v>224</v>
      </c>
      <c r="D109" s="171"/>
      <c r="E109" s="370"/>
      <c r="F109" s="376"/>
      <c r="G109" s="196"/>
      <c r="H109" s="142"/>
      <c r="I109" s="30">
        <f t="shared" si="6"/>
        <v>0</v>
      </c>
    </row>
    <row r="110" spans="1:9" x14ac:dyDescent="0.2">
      <c r="A110" s="240"/>
      <c r="B110" s="65"/>
      <c r="C110" s="13" t="s">
        <v>225</v>
      </c>
      <c r="D110" s="174"/>
      <c r="E110" s="377"/>
      <c r="F110" s="378"/>
      <c r="G110" s="197"/>
      <c r="H110" s="143"/>
      <c r="I110" s="31">
        <f t="shared" si="6"/>
        <v>0</v>
      </c>
    </row>
    <row r="111" spans="1:9" x14ac:dyDescent="0.2">
      <c r="A111" s="33">
        <v>9</v>
      </c>
      <c r="B111" s="254">
        <v>9</v>
      </c>
      <c r="C111" s="258" t="s">
        <v>226</v>
      </c>
      <c r="D111" s="253" t="s">
        <v>90</v>
      </c>
      <c r="E111" s="256" t="s">
        <v>81</v>
      </c>
      <c r="F111" s="262">
        <f>SUM(F112:F114)</f>
        <v>0</v>
      </c>
      <c r="G111" s="256" t="s">
        <v>81</v>
      </c>
      <c r="H111" s="262">
        <f>SUM(H112:H114)</f>
        <v>0</v>
      </c>
      <c r="I111" s="138">
        <f t="shared" si="6"/>
        <v>0</v>
      </c>
    </row>
    <row r="112" spans="1:9" x14ac:dyDescent="0.2">
      <c r="A112" s="66"/>
      <c r="B112" s="64"/>
      <c r="C112" s="205" t="s">
        <v>227</v>
      </c>
      <c r="D112" s="172"/>
      <c r="E112" s="374"/>
      <c r="F112" s="375"/>
      <c r="G112" s="195"/>
      <c r="H112" s="141"/>
      <c r="I112" s="29">
        <f t="shared" si="6"/>
        <v>0</v>
      </c>
    </row>
    <row r="113" spans="1:9" x14ac:dyDescent="0.2">
      <c r="A113" s="276"/>
      <c r="B113" s="9"/>
      <c r="C113" s="205" t="s">
        <v>228</v>
      </c>
      <c r="D113" s="173"/>
      <c r="E113" s="370"/>
      <c r="F113" s="376"/>
      <c r="G113" s="196"/>
      <c r="H113" s="142"/>
      <c r="I113" s="30">
        <f t="shared" si="6"/>
        <v>0</v>
      </c>
    </row>
    <row r="114" spans="1:9" x14ac:dyDescent="0.2">
      <c r="A114" s="240"/>
      <c r="B114" s="65"/>
      <c r="C114" s="11" t="s">
        <v>229</v>
      </c>
      <c r="D114" s="174"/>
      <c r="E114" s="377"/>
      <c r="F114" s="378"/>
      <c r="G114" s="197"/>
      <c r="H114" s="143"/>
      <c r="I114" s="31">
        <f t="shared" si="6"/>
        <v>0</v>
      </c>
    </row>
    <row r="115" spans="1:9" x14ac:dyDescent="0.2">
      <c r="A115" s="33">
        <v>9</v>
      </c>
      <c r="B115" s="254">
        <v>9</v>
      </c>
      <c r="C115" s="258" t="s">
        <v>230</v>
      </c>
      <c r="D115" s="253" t="s">
        <v>90</v>
      </c>
      <c r="E115" s="256" t="s">
        <v>81</v>
      </c>
      <c r="F115" s="262">
        <f>SUM(F116:F118)</f>
        <v>0</v>
      </c>
      <c r="G115" s="256" t="s">
        <v>81</v>
      </c>
      <c r="H115" s="262">
        <f>SUM(H116:H118)</f>
        <v>0</v>
      </c>
      <c r="I115" s="138">
        <f t="shared" si="6"/>
        <v>0</v>
      </c>
    </row>
    <row r="116" spans="1:9" x14ac:dyDescent="0.2">
      <c r="A116" s="66"/>
      <c r="B116" s="64"/>
      <c r="C116" s="10" t="s">
        <v>231</v>
      </c>
      <c r="D116" s="172"/>
      <c r="E116" s="374"/>
      <c r="F116" s="375"/>
      <c r="G116" s="195"/>
      <c r="H116" s="141"/>
      <c r="I116" s="29">
        <f t="shared" si="6"/>
        <v>0</v>
      </c>
    </row>
    <row r="117" spans="1:9" x14ac:dyDescent="0.2">
      <c r="A117" s="276"/>
      <c r="B117" s="9"/>
      <c r="C117" s="11" t="s">
        <v>232</v>
      </c>
      <c r="D117" s="173"/>
      <c r="E117" s="370"/>
      <c r="F117" s="376"/>
      <c r="G117" s="196"/>
      <c r="H117" s="142"/>
      <c r="I117" s="30">
        <f t="shared" si="6"/>
        <v>0</v>
      </c>
    </row>
    <row r="118" spans="1:9" x14ac:dyDescent="0.2">
      <c r="A118" s="240"/>
      <c r="B118" s="65"/>
      <c r="C118" s="13" t="s">
        <v>233</v>
      </c>
      <c r="D118" s="174"/>
      <c r="E118" s="377"/>
      <c r="F118" s="378"/>
      <c r="G118" s="197"/>
      <c r="H118" s="143"/>
      <c r="I118" s="31">
        <f t="shared" si="6"/>
        <v>0</v>
      </c>
    </row>
    <row r="119" spans="1:9" x14ac:dyDescent="0.2">
      <c r="A119" s="33">
        <v>9</v>
      </c>
      <c r="B119" s="254">
        <v>9</v>
      </c>
      <c r="C119" s="255" t="s">
        <v>234</v>
      </c>
      <c r="D119" s="253" t="s">
        <v>90</v>
      </c>
      <c r="E119" s="256" t="s">
        <v>81</v>
      </c>
      <c r="F119" s="262">
        <f>SUM(F120:F123)</f>
        <v>0</v>
      </c>
      <c r="G119" s="256" t="s">
        <v>81</v>
      </c>
      <c r="H119" s="262">
        <f>SUM(H120:H123)</f>
        <v>0</v>
      </c>
      <c r="I119" s="138">
        <f t="shared" si="6"/>
        <v>0</v>
      </c>
    </row>
    <row r="120" spans="1:9" x14ac:dyDescent="0.2">
      <c r="A120" s="66"/>
      <c r="B120" s="64"/>
      <c r="C120" s="10" t="s">
        <v>235</v>
      </c>
      <c r="D120" s="172"/>
      <c r="E120" s="366"/>
      <c r="F120" s="381"/>
      <c r="G120" s="198"/>
      <c r="H120" s="144"/>
      <c r="I120" s="29">
        <f t="shared" si="6"/>
        <v>0</v>
      </c>
    </row>
    <row r="121" spans="1:9" x14ac:dyDescent="0.2">
      <c r="A121" s="276"/>
      <c r="B121" s="9"/>
      <c r="C121" s="11" t="s">
        <v>236</v>
      </c>
      <c r="D121" s="171"/>
      <c r="E121" s="370"/>
      <c r="F121" s="376"/>
      <c r="G121" s="196"/>
      <c r="H121" s="142"/>
      <c r="I121" s="30">
        <f t="shared" si="6"/>
        <v>0</v>
      </c>
    </row>
    <row r="122" spans="1:9" x14ac:dyDescent="0.2">
      <c r="A122" s="276"/>
      <c r="B122" s="9"/>
      <c r="C122" s="12" t="s">
        <v>237</v>
      </c>
      <c r="D122" s="171"/>
      <c r="E122" s="370"/>
      <c r="F122" s="376"/>
      <c r="G122" s="196"/>
      <c r="H122" s="142"/>
      <c r="I122" s="30">
        <f t="shared" si="6"/>
        <v>0</v>
      </c>
    </row>
    <row r="123" spans="1:9" x14ac:dyDescent="0.2">
      <c r="A123" s="240"/>
      <c r="B123" s="65"/>
      <c r="C123" s="13" t="s">
        <v>238</v>
      </c>
      <c r="D123" s="174"/>
      <c r="E123" s="377"/>
      <c r="F123" s="378"/>
      <c r="G123" s="197"/>
      <c r="H123" s="143"/>
      <c r="I123" s="31">
        <f t="shared" si="6"/>
        <v>0</v>
      </c>
    </row>
    <row r="124" spans="1:9" x14ac:dyDescent="0.2">
      <c r="A124" s="33">
        <v>9</v>
      </c>
      <c r="B124" s="254">
        <v>9</v>
      </c>
      <c r="C124" s="258" t="s">
        <v>239</v>
      </c>
      <c r="D124" s="253" t="s">
        <v>90</v>
      </c>
      <c r="E124" s="256" t="s">
        <v>81</v>
      </c>
      <c r="F124" s="262">
        <f>SUM(F125:F127)</f>
        <v>0</v>
      </c>
      <c r="G124" s="256" t="s">
        <v>81</v>
      </c>
      <c r="H124" s="262">
        <f>SUM(H125:H127)</f>
        <v>0</v>
      </c>
      <c r="I124" s="138">
        <f t="shared" si="6"/>
        <v>0</v>
      </c>
    </row>
    <row r="125" spans="1:9" x14ac:dyDescent="0.2">
      <c r="A125" s="66"/>
      <c r="B125" s="64"/>
      <c r="C125" s="10" t="s">
        <v>240</v>
      </c>
      <c r="D125" s="172"/>
      <c r="E125" s="374"/>
      <c r="F125" s="375"/>
      <c r="G125" s="195"/>
      <c r="H125" s="141"/>
      <c r="I125" s="29">
        <f t="shared" si="6"/>
        <v>0</v>
      </c>
    </row>
    <row r="126" spans="1:9" x14ac:dyDescent="0.2">
      <c r="A126" s="276"/>
      <c r="B126" s="9"/>
      <c r="C126" s="11" t="s">
        <v>241</v>
      </c>
      <c r="D126" s="173"/>
      <c r="E126" s="370"/>
      <c r="F126" s="376"/>
      <c r="G126" s="196"/>
      <c r="H126" s="142"/>
      <c r="I126" s="30">
        <f t="shared" si="6"/>
        <v>0</v>
      </c>
    </row>
    <row r="127" spans="1:9" x14ac:dyDescent="0.2">
      <c r="A127" s="240"/>
      <c r="B127" s="65"/>
      <c r="C127" s="13" t="s">
        <v>242</v>
      </c>
      <c r="D127" s="174"/>
      <c r="E127" s="377"/>
      <c r="F127" s="378"/>
      <c r="G127" s="197"/>
      <c r="H127" s="143"/>
      <c r="I127" s="31">
        <f t="shared" si="6"/>
        <v>0</v>
      </c>
    </row>
    <row r="128" spans="1:9" x14ac:dyDescent="0.2">
      <c r="A128" s="33">
        <v>9</v>
      </c>
      <c r="B128" s="254">
        <v>9</v>
      </c>
      <c r="C128" s="255" t="s">
        <v>243</v>
      </c>
      <c r="D128" s="253" t="s">
        <v>90</v>
      </c>
      <c r="E128" s="256" t="s">
        <v>81</v>
      </c>
      <c r="F128" s="262">
        <f>F129+F136+F141+F142</f>
        <v>0</v>
      </c>
      <c r="G128" s="256" t="s">
        <v>81</v>
      </c>
      <c r="H128" s="262">
        <f>H129+H136+H141+H142</f>
        <v>0</v>
      </c>
      <c r="I128" s="138">
        <f t="shared" si="6"/>
        <v>0</v>
      </c>
    </row>
    <row r="129" spans="1:9" x14ac:dyDescent="0.2">
      <c r="A129" s="66"/>
      <c r="B129" s="64"/>
      <c r="C129" s="263" t="s">
        <v>244</v>
      </c>
      <c r="D129" s="253" t="s">
        <v>90</v>
      </c>
      <c r="E129" s="256" t="s">
        <v>81</v>
      </c>
      <c r="F129" s="262">
        <f>SUM(F130:F135)</f>
        <v>0</v>
      </c>
      <c r="G129" s="256" t="s">
        <v>81</v>
      </c>
      <c r="H129" s="262">
        <f>SUM(H130:H135)</f>
        <v>0</v>
      </c>
      <c r="I129" s="138">
        <f t="shared" si="6"/>
        <v>0</v>
      </c>
    </row>
    <row r="130" spans="1:9" x14ac:dyDescent="0.2">
      <c r="A130" s="276"/>
      <c r="B130" s="9"/>
      <c r="C130" s="11" t="s">
        <v>245</v>
      </c>
      <c r="D130" s="171"/>
      <c r="E130" s="358"/>
      <c r="F130" s="382"/>
      <c r="G130" s="190"/>
      <c r="H130" s="145"/>
      <c r="I130" s="29">
        <f t="shared" si="6"/>
        <v>0</v>
      </c>
    </row>
    <row r="131" spans="1:9" x14ac:dyDescent="0.2">
      <c r="A131" s="276"/>
      <c r="B131" s="9"/>
      <c r="C131" s="11" t="s">
        <v>246</v>
      </c>
      <c r="D131" s="171"/>
      <c r="E131" s="358"/>
      <c r="F131" s="382"/>
      <c r="G131" s="190"/>
      <c r="H131" s="145"/>
      <c r="I131" s="30">
        <f t="shared" si="6"/>
        <v>0</v>
      </c>
    </row>
    <row r="132" spans="1:9" x14ac:dyDescent="0.2">
      <c r="A132" s="276"/>
      <c r="B132" s="9"/>
      <c r="C132" s="11" t="s">
        <v>247</v>
      </c>
      <c r="D132" s="171"/>
      <c r="E132" s="358"/>
      <c r="F132" s="382"/>
      <c r="G132" s="190"/>
      <c r="H132" s="145"/>
      <c r="I132" s="30">
        <f t="shared" si="6"/>
        <v>0</v>
      </c>
    </row>
    <row r="133" spans="1:9" x14ac:dyDescent="0.2">
      <c r="A133" s="276"/>
      <c r="B133" s="9"/>
      <c r="C133" s="11" t="s">
        <v>248</v>
      </c>
      <c r="D133" s="171"/>
      <c r="E133" s="358"/>
      <c r="F133" s="382"/>
      <c r="G133" s="190"/>
      <c r="H133" s="145"/>
      <c r="I133" s="30">
        <f t="shared" si="6"/>
        <v>0</v>
      </c>
    </row>
    <row r="134" spans="1:9" x14ac:dyDescent="0.2">
      <c r="A134" s="276"/>
      <c r="B134" s="9"/>
      <c r="C134" s="11" t="s">
        <v>249</v>
      </c>
      <c r="D134" s="171"/>
      <c r="E134" s="358"/>
      <c r="F134" s="382"/>
      <c r="G134" s="190"/>
      <c r="H134" s="145"/>
      <c r="I134" s="30">
        <f t="shared" si="6"/>
        <v>0</v>
      </c>
    </row>
    <row r="135" spans="1:9" x14ac:dyDescent="0.2">
      <c r="A135" s="276"/>
      <c r="B135" s="9"/>
      <c r="C135" s="11" t="s">
        <v>250</v>
      </c>
      <c r="D135" s="171"/>
      <c r="E135" s="358"/>
      <c r="F135" s="382"/>
      <c r="G135" s="190"/>
      <c r="H135" s="145"/>
      <c r="I135" s="31">
        <f t="shared" si="6"/>
        <v>0</v>
      </c>
    </row>
    <row r="136" spans="1:9" x14ac:dyDescent="0.2">
      <c r="A136" s="276"/>
      <c r="B136" s="9"/>
      <c r="C136" s="263" t="s">
        <v>251</v>
      </c>
      <c r="D136" s="253" t="s">
        <v>90</v>
      </c>
      <c r="E136" s="256" t="s">
        <v>81</v>
      </c>
      <c r="F136" s="262">
        <f>SUM(F137:F140)</f>
        <v>0</v>
      </c>
      <c r="G136" s="256" t="s">
        <v>81</v>
      </c>
      <c r="H136" s="262">
        <f>SUM(H137:H140)</f>
        <v>0</v>
      </c>
      <c r="I136" s="138">
        <f t="shared" si="6"/>
        <v>0</v>
      </c>
    </row>
    <row r="137" spans="1:9" x14ac:dyDescent="0.2">
      <c r="A137" s="276"/>
      <c r="B137" s="9"/>
      <c r="C137" s="11" t="s">
        <v>252</v>
      </c>
      <c r="D137" s="171"/>
      <c r="E137" s="358"/>
      <c r="F137" s="382"/>
      <c r="G137" s="190"/>
      <c r="H137" s="145"/>
      <c r="I137" s="29">
        <f t="shared" si="6"/>
        <v>0</v>
      </c>
    </row>
    <row r="138" spans="1:9" x14ac:dyDescent="0.2">
      <c r="A138" s="276"/>
      <c r="B138" s="9"/>
      <c r="C138" s="11" t="s">
        <v>248</v>
      </c>
      <c r="D138" s="171"/>
      <c r="E138" s="358"/>
      <c r="F138" s="382"/>
      <c r="G138" s="190"/>
      <c r="H138" s="145"/>
      <c r="I138" s="30">
        <f t="shared" si="6"/>
        <v>0</v>
      </c>
    </row>
    <row r="139" spans="1:9" x14ac:dyDescent="0.2">
      <c r="A139" s="276"/>
      <c r="B139" s="9"/>
      <c r="C139" s="11" t="s">
        <v>253</v>
      </c>
      <c r="D139" s="171"/>
      <c r="E139" s="358"/>
      <c r="F139" s="382"/>
      <c r="G139" s="190"/>
      <c r="H139" s="145"/>
      <c r="I139" s="30">
        <f t="shared" si="6"/>
        <v>0</v>
      </c>
    </row>
    <row r="140" spans="1:9" x14ac:dyDescent="0.2">
      <c r="A140" s="276"/>
      <c r="B140" s="9"/>
      <c r="C140" s="13" t="s">
        <v>254</v>
      </c>
      <c r="D140" s="174"/>
      <c r="E140" s="364"/>
      <c r="F140" s="383"/>
      <c r="G140" s="193"/>
      <c r="H140" s="146"/>
      <c r="I140" s="30">
        <f t="shared" si="6"/>
        <v>0</v>
      </c>
    </row>
    <row r="141" spans="1:9" x14ac:dyDescent="0.2">
      <c r="A141" s="276"/>
      <c r="B141" s="9"/>
      <c r="C141" s="139" t="s">
        <v>255</v>
      </c>
      <c r="D141" s="178"/>
      <c r="E141" s="384"/>
      <c r="F141" s="385"/>
      <c r="G141" s="199"/>
      <c r="H141" s="215"/>
      <c r="I141" s="217">
        <f t="shared" si="6"/>
        <v>0</v>
      </c>
    </row>
    <row r="142" spans="1:9" x14ac:dyDescent="0.2">
      <c r="A142" s="276"/>
      <c r="B142" s="9"/>
      <c r="C142" s="13" t="s">
        <v>256</v>
      </c>
      <c r="D142" s="175"/>
      <c r="E142" s="367"/>
      <c r="F142" s="386"/>
      <c r="G142" s="194"/>
      <c r="H142" s="216"/>
      <c r="I142" s="217">
        <f t="shared" si="6"/>
        <v>0</v>
      </c>
    </row>
    <row r="143" spans="1:9" x14ac:dyDescent="0.2">
      <c r="A143" s="33">
        <v>9</v>
      </c>
      <c r="B143" s="254">
        <v>9</v>
      </c>
      <c r="C143" s="258" t="s">
        <v>257</v>
      </c>
      <c r="D143" s="253" t="s">
        <v>90</v>
      </c>
      <c r="E143" s="256" t="s">
        <v>81</v>
      </c>
      <c r="F143" s="262">
        <f>SUM(F144)</f>
        <v>0</v>
      </c>
      <c r="G143" s="256" t="s">
        <v>81</v>
      </c>
      <c r="H143" s="262">
        <f>SUM(H144)</f>
        <v>0</v>
      </c>
      <c r="I143" s="138">
        <f t="shared" si="6"/>
        <v>0</v>
      </c>
    </row>
    <row r="144" spans="1:9" x14ac:dyDescent="0.2">
      <c r="A144" s="33"/>
      <c r="B144" s="24"/>
      <c r="C144" s="326"/>
      <c r="D144" s="175"/>
      <c r="E144" s="367"/>
      <c r="F144" s="387"/>
      <c r="G144" s="194"/>
      <c r="H144" s="148"/>
      <c r="I144" s="140">
        <f t="shared" si="6"/>
        <v>0</v>
      </c>
    </row>
    <row r="145" spans="1:9" x14ac:dyDescent="0.2">
      <c r="A145" s="26">
        <v>10</v>
      </c>
      <c r="B145" s="280">
        <v>10</v>
      </c>
      <c r="C145" s="297" t="s">
        <v>258</v>
      </c>
      <c r="D145" s="282" t="s">
        <v>74</v>
      </c>
      <c r="E145" s="483" t="s">
        <v>60</v>
      </c>
      <c r="F145" s="484"/>
      <c r="G145" s="485" t="s">
        <v>61</v>
      </c>
      <c r="H145" s="486"/>
      <c r="I145" s="32" t="s">
        <v>70</v>
      </c>
    </row>
    <row r="146" spans="1:9" x14ac:dyDescent="0.2">
      <c r="A146" s="283"/>
      <c r="B146" s="284"/>
      <c r="C146" s="298"/>
      <c r="D146" s="286"/>
      <c r="E146" s="287" t="s">
        <v>81</v>
      </c>
      <c r="F146" s="288">
        <f>F147+F156</f>
        <v>0</v>
      </c>
      <c r="G146" s="287" t="s">
        <v>81</v>
      </c>
      <c r="H146" s="288">
        <f>H147+H156</f>
        <v>0</v>
      </c>
      <c r="I146" s="166">
        <f t="shared" ref="I146:I157" si="7">F146+H146</f>
        <v>0</v>
      </c>
    </row>
    <row r="147" spans="1:9" x14ac:dyDescent="0.2">
      <c r="A147" s="264">
        <v>10</v>
      </c>
      <c r="B147" s="265">
        <v>10</v>
      </c>
      <c r="C147" s="266" t="s">
        <v>259</v>
      </c>
      <c r="D147" s="267" t="s">
        <v>90</v>
      </c>
      <c r="E147" s="256" t="s">
        <v>81</v>
      </c>
      <c r="F147" s="262">
        <f>SUM(F148:F155)</f>
        <v>0</v>
      </c>
      <c r="G147" s="256" t="s">
        <v>81</v>
      </c>
      <c r="H147" s="262">
        <f>SUM(H148:H155)</f>
        <v>0</v>
      </c>
      <c r="I147" s="138">
        <f t="shared" si="7"/>
        <v>0</v>
      </c>
    </row>
    <row r="148" spans="1:9" x14ac:dyDescent="0.2">
      <c r="A148" s="28"/>
      <c r="B148" s="14"/>
      <c r="C148" s="11" t="s">
        <v>260</v>
      </c>
      <c r="D148" s="172"/>
      <c r="E148" s="356"/>
      <c r="F148" s="388"/>
      <c r="G148" s="191"/>
      <c r="H148" s="150"/>
      <c r="I148" s="30">
        <f t="shared" si="7"/>
        <v>0</v>
      </c>
    </row>
    <row r="149" spans="1:9" x14ac:dyDescent="0.2">
      <c r="A149" s="276"/>
      <c r="B149" s="9"/>
      <c r="C149" s="11" t="s">
        <v>261</v>
      </c>
      <c r="D149" s="171"/>
      <c r="E149" s="358"/>
      <c r="F149" s="382"/>
      <c r="G149" s="190"/>
      <c r="H149" s="145"/>
      <c r="I149" s="30">
        <f t="shared" si="7"/>
        <v>0</v>
      </c>
    </row>
    <row r="150" spans="1:9" x14ac:dyDescent="0.2">
      <c r="A150" s="276"/>
      <c r="B150" s="9"/>
      <c r="C150" s="11" t="s">
        <v>262</v>
      </c>
      <c r="D150" s="171"/>
      <c r="E150" s="358"/>
      <c r="F150" s="382"/>
      <c r="G150" s="190"/>
      <c r="H150" s="145"/>
      <c r="I150" s="30">
        <f t="shared" si="7"/>
        <v>0</v>
      </c>
    </row>
    <row r="151" spans="1:9" x14ac:dyDescent="0.2">
      <c r="A151" s="276"/>
      <c r="B151" s="9"/>
      <c r="C151" s="11" t="s">
        <v>263</v>
      </c>
      <c r="D151" s="171"/>
      <c r="E151" s="358"/>
      <c r="F151" s="382"/>
      <c r="G151" s="190"/>
      <c r="H151" s="145"/>
      <c r="I151" s="30">
        <f t="shared" si="7"/>
        <v>0</v>
      </c>
    </row>
    <row r="152" spans="1:9" x14ac:dyDescent="0.2">
      <c r="A152" s="276"/>
      <c r="B152" s="9"/>
      <c r="C152" s="11" t="s">
        <v>264</v>
      </c>
      <c r="D152" s="171"/>
      <c r="E152" s="358"/>
      <c r="F152" s="382"/>
      <c r="G152" s="190"/>
      <c r="H152" s="145"/>
      <c r="I152" s="30">
        <f t="shared" si="7"/>
        <v>0</v>
      </c>
    </row>
    <row r="153" spans="1:9" x14ac:dyDescent="0.2">
      <c r="A153" s="276"/>
      <c r="B153" s="9"/>
      <c r="C153" s="11" t="s">
        <v>265</v>
      </c>
      <c r="D153" s="171"/>
      <c r="E153" s="358"/>
      <c r="F153" s="382"/>
      <c r="G153" s="190"/>
      <c r="H153" s="145"/>
      <c r="I153" s="30">
        <f t="shared" si="7"/>
        <v>0</v>
      </c>
    </row>
    <row r="154" spans="1:9" x14ac:dyDescent="0.2">
      <c r="A154" s="276"/>
      <c r="B154" s="9"/>
      <c r="C154" s="11" t="s">
        <v>266</v>
      </c>
      <c r="D154" s="171"/>
      <c r="E154" s="358"/>
      <c r="F154" s="382"/>
      <c r="G154" s="190"/>
      <c r="H154" s="145"/>
      <c r="I154" s="30">
        <f t="shared" si="7"/>
        <v>0</v>
      </c>
    </row>
    <row r="155" spans="1:9" x14ac:dyDescent="0.2">
      <c r="A155" s="276"/>
      <c r="B155" s="9"/>
      <c r="C155" s="11" t="s">
        <v>267</v>
      </c>
      <c r="D155" s="171"/>
      <c r="E155" s="358"/>
      <c r="F155" s="382"/>
      <c r="G155" s="190"/>
      <c r="H155" s="145"/>
      <c r="I155" s="30">
        <f t="shared" si="7"/>
        <v>0</v>
      </c>
    </row>
    <row r="156" spans="1:9" x14ac:dyDescent="0.2">
      <c r="A156" s="33">
        <v>9</v>
      </c>
      <c r="B156" s="254">
        <v>9</v>
      </c>
      <c r="C156" s="258" t="s">
        <v>268</v>
      </c>
      <c r="D156" s="253" t="s">
        <v>90</v>
      </c>
      <c r="E156" s="256" t="s">
        <v>81</v>
      </c>
      <c r="F156" s="262">
        <f>SUM(F157)</f>
        <v>0</v>
      </c>
      <c r="G156" s="256" t="s">
        <v>81</v>
      </c>
      <c r="H156" s="262">
        <f>SUM(H157)</f>
        <v>0</v>
      </c>
      <c r="I156" s="138">
        <f t="shared" si="7"/>
        <v>0</v>
      </c>
    </row>
    <row r="157" spans="1:9" x14ac:dyDescent="0.2">
      <c r="A157" s="33"/>
      <c r="B157" s="24"/>
      <c r="C157" s="326"/>
      <c r="D157" s="175"/>
      <c r="E157" s="367"/>
      <c r="F157" s="387"/>
      <c r="G157" s="194"/>
      <c r="H157" s="148"/>
      <c r="I157" s="140">
        <f t="shared" si="7"/>
        <v>0</v>
      </c>
    </row>
    <row r="158" spans="1:9" x14ac:dyDescent="0.2">
      <c r="A158" s="26">
        <v>11</v>
      </c>
      <c r="B158" s="280">
        <v>11</v>
      </c>
      <c r="C158" s="294" t="s">
        <v>269</v>
      </c>
      <c r="D158" s="282" t="s">
        <v>74</v>
      </c>
      <c r="E158" s="483" t="s">
        <v>60</v>
      </c>
      <c r="F158" s="484"/>
      <c r="G158" s="485" t="s">
        <v>61</v>
      </c>
      <c r="H158" s="486"/>
      <c r="I158" s="32" t="s">
        <v>70</v>
      </c>
    </row>
    <row r="159" spans="1:9" x14ac:dyDescent="0.2">
      <c r="A159" s="283"/>
      <c r="B159" s="284"/>
      <c r="C159" s="295"/>
      <c r="D159" s="286"/>
      <c r="E159" s="287" t="s">
        <v>81</v>
      </c>
      <c r="F159" s="296">
        <f>F160+F168+F172+F180</f>
        <v>0</v>
      </c>
      <c r="G159" s="287" t="s">
        <v>81</v>
      </c>
      <c r="H159" s="296">
        <f>H160+H168+H172+H180</f>
        <v>0</v>
      </c>
      <c r="I159" s="166">
        <f t="shared" ref="I159:I181" si="8">F159+H159</f>
        <v>0</v>
      </c>
    </row>
    <row r="160" spans="1:9" ht="11.45" customHeight="1" x14ac:dyDescent="0.2">
      <c r="A160" s="268">
        <v>11</v>
      </c>
      <c r="B160" s="269">
        <v>11</v>
      </c>
      <c r="C160" s="270" t="s">
        <v>270</v>
      </c>
      <c r="D160" s="267" t="s">
        <v>90</v>
      </c>
      <c r="E160" s="256" t="s">
        <v>81</v>
      </c>
      <c r="F160" s="262">
        <f>SUM(F161:F167)</f>
        <v>0</v>
      </c>
      <c r="G160" s="256" t="s">
        <v>81</v>
      </c>
      <c r="H160" s="262">
        <f>SUM(H161:H167)</f>
        <v>0</v>
      </c>
      <c r="I160" s="138">
        <f t="shared" si="8"/>
        <v>0</v>
      </c>
    </row>
    <row r="161" spans="1:9" ht="11.45" customHeight="1" x14ac:dyDescent="0.2">
      <c r="A161" s="276"/>
      <c r="B161" s="9"/>
      <c r="C161" s="11" t="s">
        <v>271</v>
      </c>
      <c r="D161" s="172"/>
      <c r="E161" s="356"/>
      <c r="F161" s="388"/>
      <c r="G161" s="191"/>
      <c r="H161" s="150"/>
      <c r="I161" s="30">
        <f t="shared" si="8"/>
        <v>0</v>
      </c>
    </row>
    <row r="162" spans="1:9" ht="11.45" customHeight="1" x14ac:dyDescent="0.2">
      <c r="A162" s="276"/>
      <c r="B162" s="9"/>
      <c r="C162" s="11" t="s">
        <v>272</v>
      </c>
      <c r="D162" s="171"/>
      <c r="E162" s="358"/>
      <c r="F162" s="382"/>
      <c r="G162" s="190"/>
      <c r="H162" s="145"/>
      <c r="I162" s="30">
        <f t="shared" si="8"/>
        <v>0</v>
      </c>
    </row>
    <row r="163" spans="1:9" ht="11.45" customHeight="1" x14ac:dyDescent="0.2">
      <c r="A163" s="276"/>
      <c r="B163" s="9"/>
      <c r="C163" s="11" t="s">
        <v>273</v>
      </c>
      <c r="D163" s="171"/>
      <c r="E163" s="358"/>
      <c r="F163" s="382"/>
      <c r="G163" s="190"/>
      <c r="H163" s="145"/>
      <c r="I163" s="30">
        <f t="shared" si="8"/>
        <v>0</v>
      </c>
    </row>
    <row r="164" spans="1:9" x14ac:dyDescent="0.2">
      <c r="A164" s="276"/>
      <c r="B164" s="9"/>
      <c r="C164" s="11" t="s">
        <v>274</v>
      </c>
      <c r="D164" s="171"/>
      <c r="E164" s="358"/>
      <c r="F164" s="382"/>
      <c r="G164" s="190"/>
      <c r="H164" s="145"/>
      <c r="I164" s="30">
        <f t="shared" si="8"/>
        <v>0</v>
      </c>
    </row>
    <row r="165" spans="1:9" x14ac:dyDescent="0.2">
      <c r="A165" s="276"/>
      <c r="B165" s="9"/>
      <c r="C165" s="11" t="s">
        <v>275</v>
      </c>
      <c r="D165" s="171"/>
      <c r="E165" s="358"/>
      <c r="F165" s="382"/>
      <c r="G165" s="190"/>
      <c r="H165" s="145"/>
      <c r="I165" s="30">
        <f t="shared" si="8"/>
        <v>0</v>
      </c>
    </row>
    <row r="166" spans="1:9" x14ac:dyDescent="0.2">
      <c r="A166" s="276"/>
      <c r="B166" s="9"/>
      <c r="C166" s="11" t="s">
        <v>276</v>
      </c>
      <c r="D166" s="171"/>
      <c r="E166" s="358"/>
      <c r="F166" s="382"/>
      <c r="G166" s="190"/>
      <c r="H166" s="145"/>
      <c r="I166" s="30">
        <f t="shared" si="8"/>
        <v>0</v>
      </c>
    </row>
    <row r="167" spans="1:9" x14ac:dyDescent="0.2">
      <c r="A167" s="240"/>
      <c r="B167" s="65"/>
      <c r="C167" s="13" t="s">
        <v>277</v>
      </c>
      <c r="D167" s="174"/>
      <c r="E167" s="364"/>
      <c r="F167" s="383"/>
      <c r="G167" s="193"/>
      <c r="H167" s="146"/>
      <c r="I167" s="30">
        <f t="shared" si="8"/>
        <v>0</v>
      </c>
    </row>
    <row r="168" spans="1:9" x14ac:dyDescent="0.2">
      <c r="A168" s="33">
        <v>11</v>
      </c>
      <c r="B168" s="254">
        <v>11</v>
      </c>
      <c r="C168" s="255" t="s">
        <v>278</v>
      </c>
      <c r="D168" s="267" t="s">
        <v>90</v>
      </c>
      <c r="E168" s="256" t="s">
        <v>81</v>
      </c>
      <c r="F168" s="262">
        <f>SUM(F169:F171)</f>
        <v>0</v>
      </c>
      <c r="G168" s="256" t="s">
        <v>81</v>
      </c>
      <c r="H168" s="262">
        <f>SUM(H169:H171)</f>
        <v>0</v>
      </c>
      <c r="I168" s="138">
        <f t="shared" si="8"/>
        <v>0</v>
      </c>
    </row>
    <row r="169" spans="1:9" x14ac:dyDescent="0.2">
      <c r="A169" s="276"/>
      <c r="B169" s="413"/>
      <c r="C169" s="11" t="s">
        <v>279</v>
      </c>
      <c r="D169" s="172"/>
      <c r="E169" s="356"/>
      <c r="F169" s="388"/>
      <c r="G169" s="191"/>
      <c r="H169" s="150"/>
      <c r="I169" s="30">
        <f t="shared" si="8"/>
        <v>0</v>
      </c>
    </row>
    <row r="170" spans="1:9" x14ac:dyDescent="0.2">
      <c r="A170" s="276"/>
      <c r="B170" s="413"/>
      <c r="C170" s="11" t="s">
        <v>280</v>
      </c>
      <c r="D170" s="171"/>
      <c r="E170" s="358"/>
      <c r="F170" s="382"/>
      <c r="G170" s="190"/>
      <c r="H170" s="145"/>
      <c r="I170" s="30">
        <f t="shared" si="8"/>
        <v>0</v>
      </c>
    </row>
    <row r="171" spans="1:9" x14ac:dyDescent="0.2">
      <c r="A171" s="240"/>
      <c r="B171" s="241"/>
      <c r="C171" s="13" t="s">
        <v>281</v>
      </c>
      <c r="D171" s="174"/>
      <c r="E171" s="364"/>
      <c r="F171" s="383"/>
      <c r="G171" s="193"/>
      <c r="H171" s="146"/>
      <c r="I171" s="30">
        <f t="shared" si="8"/>
        <v>0</v>
      </c>
    </row>
    <row r="172" spans="1:9" x14ac:dyDescent="0.2">
      <c r="A172" s="268">
        <v>11</v>
      </c>
      <c r="B172" s="253">
        <v>11</v>
      </c>
      <c r="C172" s="255" t="s">
        <v>282</v>
      </c>
      <c r="D172" s="267" t="s">
        <v>90</v>
      </c>
      <c r="E172" s="256" t="s">
        <v>81</v>
      </c>
      <c r="F172" s="262">
        <f>SUM(F173:F179)</f>
        <v>0</v>
      </c>
      <c r="G172" s="256" t="s">
        <v>81</v>
      </c>
      <c r="H172" s="262">
        <f>SUM(H173:H179)</f>
        <v>0</v>
      </c>
      <c r="I172" s="138">
        <f t="shared" si="8"/>
        <v>0</v>
      </c>
    </row>
    <row r="173" spans="1:9" x14ac:dyDescent="0.2">
      <c r="A173" s="276"/>
      <c r="B173" s="9"/>
      <c r="C173" s="11" t="s">
        <v>283</v>
      </c>
      <c r="D173" s="172"/>
      <c r="E173" s="356"/>
      <c r="F173" s="388"/>
      <c r="G173" s="191"/>
      <c r="H173" s="150"/>
      <c r="I173" s="30">
        <f t="shared" si="8"/>
        <v>0</v>
      </c>
    </row>
    <row r="174" spans="1:9" x14ac:dyDescent="0.2">
      <c r="A174" s="276"/>
      <c r="B174" s="9"/>
      <c r="C174" s="11" t="s">
        <v>284</v>
      </c>
      <c r="D174" s="171"/>
      <c r="E174" s="358"/>
      <c r="F174" s="382"/>
      <c r="G174" s="190"/>
      <c r="H174" s="145"/>
      <c r="I174" s="30">
        <f t="shared" si="8"/>
        <v>0</v>
      </c>
    </row>
    <row r="175" spans="1:9" x14ac:dyDescent="0.2">
      <c r="A175" s="276"/>
      <c r="B175" s="9"/>
      <c r="C175" s="11" t="s">
        <v>285</v>
      </c>
      <c r="D175" s="171"/>
      <c r="E175" s="358"/>
      <c r="F175" s="382"/>
      <c r="G175" s="190"/>
      <c r="H175" s="145"/>
      <c r="I175" s="30">
        <f t="shared" si="8"/>
        <v>0</v>
      </c>
    </row>
    <row r="176" spans="1:9" x14ac:dyDescent="0.2">
      <c r="A176" s="276"/>
      <c r="B176" s="9"/>
      <c r="C176" s="11" t="s">
        <v>286</v>
      </c>
      <c r="D176" s="171"/>
      <c r="E176" s="358"/>
      <c r="F176" s="382"/>
      <c r="G176" s="190"/>
      <c r="H176" s="145"/>
      <c r="I176" s="30">
        <f t="shared" si="8"/>
        <v>0</v>
      </c>
    </row>
    <row r="177" spans="1:9" x14ac:dyDescent="0.2">
      <c r="A177" s="276"/>
      <c r="B177" s="9"/>
      <c r="C177" s="11" t="s">
        <v>287</v>
      </c>
      <c r="D177" s="171"/>
      <c r="E177" s="358"/>
      <c r="F177" s="382"/>
      <c r="G177" s="190"/>
      <c r="H177" s="145"/>
      <c r="I177" s="30">
        <f t="shared" si="8"/>
        <v>0</v>
      </c>
    </row>
    <row r="178" spans="1:9" x14ac:dyDescent="0.2">
      <c r="A178" s="276"/>
      <c r="B178" s="9"/>
      <c r="C178" s="11" t="s">
        <v>288</v>
      </c>
      <c r="D178" s="171"/>
      <c r="E178" s="358"/>
      <c r="F178" s="382"/>
      <c r="G178" s="190"/>
      <c r="H178" s="145"/>
      <c r="I178" s="30">
        <f t="shared" si="8"/>
        <v>0</v>
      </c>
    </row>
    <row r="179" spans="1:9" x14ac:dyDescent="0.2">
      <c r="A179" s="276"/>
      <c r="B179" s="9"/>
      <c r="C179" s="11" t="s">
        <v>289</v>
      </c>
      <c r="D179" s="173"/>
      <c r="E179" s="362"/>
      <c r="F179" s="389"/>
      <c r="G179" s="192"/>
      <c r="H179" s="151"/>
      <c r="I179" s="30">
        <f t="shared" si="8"/>
        <v>0</v>
      </c>
    </row>
    <row r="180" spans="1:9" x14ac:dyDescent="0.2">
      <c r="A180" s="33">
        <v>11</v>
      </c>
      <c r="B180" s="254">
        <v>11</v>
      </c>
      <c r="C180" s="258" t="s">
        <v>290</v>
      </c>
      <c r="D180" s="267" t="s">
        <v>90</v>
      </c>
      <c r="E180" s="256" t="s">
        <v>81</v>
      </c>
      <c r="F180" s="262">
        <f>SUM(F181)</f>
        <v>0</v>
      </c>
      <c r="G180" s="256" t="s">
        <v>81</v>
      </c>
      <c r="H180" s="262">
        <f>SUM(H181)</f>
        <v>0</v>
      </c>
      <c r="I180" s="138">
        <f t="shared" si="8"/>
        <v>0</v>
      </c>
    </row>
    <row r="181" spans="1:9" x14ac:dyDescent="0.2">
      <c r="A181" s="240"/>
      <c r="B181" s="65"/>
      <c r="C181" s="326"/>
      <c r="D181" s="172"/>
      <c r="E181" s="356"/>
      <c r="F181" s="388"/>
      <c r="G181" s="191"/>
      <c r="H181" s="150"/>
      <c r="I181" s="30">
        <f t="shared" si="8"/>
        <v>0</v>
      </c>
    </row>
    <row r="182" spans="1:9" x14ac:dyDescent="0.2">
      <c r="A182" s="26">
        <v>12</v>
      </c>
      <c r="B182" s="280">
        <v>12</v>
      </c>
      <c r="C182" s="294" t="s">
        <v>291</v>
      </c>
      <c r="D182" s="282" t="s">
        <v>74</v>
      </c>
      <c r="E182" s="483" t="s">
        <v>60</v>
      </c>
      <c r="F182" s="484"/>
      <c r="G182" s="485" t="s">
        <v>61</v>
      </c>
      <c r="H182" s="486"/>
      <c r="I182" s="32" t="s">
        <v>70</v>
      </c>
    </row>
    <row r="183" spans="1:9" x14ac:dyDescent="0.2">
      <c r="A183" s="283"/>
      <c r="B183" s="284"/>
      <c r="C183" s="295"/>
      <c r="D183" s="286"/>
      <c r="E183" s="287" t="s">
        <v>81</v>
      </c>
      <c r="F183" s="288">
        <f>SUM(F184:F185)+F186</f>
        <v>0</v>
      </c>
      <c r="G183" s="287" t="s">
        <v>81</v>
      </c>
      <c r="H183" s="288">
        <f>SUM(H184:H185)+H186</f>
        <v>0</v>
      </c>
      <c r="I183" s="166">
        <f>F183+H183</f>
        <v>0</v>
      </c>
    </row>
    <row r="184" spans="1:9" x14ac:dyDescent="0.2">
      <c r="A184" s="34"/>
      <c r="B184" s="15"/>
      <c r="C184" s="23" t="s">
        <v>292</v>
      </c>
      <c r="D184" s="170"/>
      <c r="E184" s="354"/>
      <c r="F184" s="390"/>
      <c r="G184" s="189"/>
      <c r="H184" s="154"/>
      <c r="I184" s="30">
        <f>F184+H184</f>
        <v>0</v>
      </c>
    </row>
    <row r="185" spans="1:9" x14ac:dyDescent="0.2">
      <c r="A185" s="276"/>
      <c r="B185" s="9"/>
      <c r="C185" s="11" t="s">
        <v>293</v>
      </c>
      <c r="D185" s="171"/>
      <c r="E185" s="358"/>
      <c r="F185" s="382"/>
      <c r="G185" s="190"/>
      <c r="H185" s="82"/>
      <c r="I185" s="30">
        <f>F185+H185</f>
        <v>0</v>
      </c>
    </row>
    <row r="186" spans="1:9" x14ac:dyDescent="0.2">
      <c r="A186" s="33">
        <v>12</v>
      </c>
      <c r="B186" s="254">
        <v>12</v>
      </c>
      <c r="C186" s="258" t="s">
        <v>294</v>
      </c>
      <c r="D186" s="267" t="s">
        <v>90</v>
      </c>
      <c r="E186" s="256" t="s">
        <v>81</v>
      </c>
      <c r="F186" s="262">
        <f>SUM(F187)</f>
        <v>0</v>
      </c>
      <c r="G186" s="256" t="s">
        <v>81</v>
      </c>
      <c r="H186" s="262">
        <f>SUM(H187)</f>
        <v>0</v>
      </c>
      <c r="I186" s="138">
        <f>F186+H186</f>
        <v>0</v>
      </c>
    </row>
    <row r="187" spans="1:9" x14ac:dyDescent="0.2">
      <c r="A187" s="240"/>
      <c r="B187" s="65"/>
      <c r="C187" s="327"/>
      <c r="D187" s="172"/>
      <c r="E187" s="356"/>
      <c r="F187" s="388"/>
      <c r="G187" s="191"/>
      <c r="H187" s="84"/>
      <c r="I187" s="140">
        <f>F187+H187</f>
        <v>0</v>
      </c>
    </row>
    <row r="188" spans="1:9" x14ac:dyDescent="0.2">
      <c r="A188" s="26">
        <v>13</v>
      </c>
      <c r="B188" s="280">
        <v>13</v>
      </c>
      <c r="C188" s="281" t="s">
        <v>295</v>
      </c>
      <c r="D188" s="282" t="s">
        <v>74</v>
      </c>
      <c r="E188" s="483" t="s">
        <v>60</v>
      </c>
      <c r="F188" s="484"/>
      <c r="G188" s="485" t="s">
        <v>61</v>
      </c>
      <c r="H188" s="486"/>
      <c r="I188" s="291" t="s">
        <v>70</v>
      </c>
    </row>
    <row r="189" spans="1:9" x14ac:dyDescent="0.2">
      <c r="A189" s="283"/>
      <c r="B189" s="284"/>
      <c r="C189" s="290"/>
      <c r="D189" s="286"/>
      <c r="E189" s="287" t="s">
        <v>81</v>
      </c>
      <c r="F189" s="288">
        <f>F190+F202</f>
        <v>0</v>
      </c>
      <c r="G189" s="287" t="s">
        <v>81</v>
      </c>
      <c r="H189" s="288">
        <f>H190+H202</f>
        <v>0</v>
      </c>
      <c r="I189" s="166">
        <f t="shared" ref="I189:I203" si="9">F189+H189</f>
        <v>0</v>
      </c>
    </row>
    <row r="190" spans="1:9" s="8" customFormat="1" x14ac:dyDescent="0.2">
      <c r="A190" s="35">
        <v>13</v>
      </c>
      <c r="B190" s="271">
        <v>13</v>
      </c>
      <c r="C190" s="255" t="s">
        <v>296</v>
      </c>
      <c r="D190" s="267" t="s">
        <v>90</v>
      </c>
      <c r="E190" s="256" t="s">
        <v>81</v>
      </c>
      <c r="F190" s="272">
        <f>F191+(SUM(F195:F197)+F198)</f>
        <v>0</v>
      </c>
      <c r="G190" s="256" t="s">
        <v>81</v>
      </c>
      <c r="H190" s="272">
        <f>H191+(SUM(H195:H197)+H198)</f>
        <v>0</v>
      </c>
      <c r="I190" s="138">
        <f t="shared" si="9"/>
        <v>0</v>
      </c>
    </row>
    <row r="191" spans="1:9" s="8" customFormat="1" x14ac:dyDescent="0.2">
      <c r="A191" s="36">
        <v>21</v>
      </c>
      <c r="B191" s="16">
        <v>13</v>
      </c>
      <c r="C191" s="273" t="s">
        <v>297</v>
      </c>
      <c r="D191" s="253" t="s">
        <v>90</v>
      </c>
      <c r="E191" s="256" t="s">
        <v>81</v>
      </c>
      <c r="F191" s="262">
        <f>SUM(F192:F194)</f>
        <v>0</v>
      </c>
      <c r="G191" s="256" t="s">
        <v>81</v>
      </c>
      <c r="H191" s="262">
        <f>SUM(H192:H194)</f>
        <v>0</v>
      </c>
      <c r="I191" s="138">
        <f t="shared" si="9"/>
        <v>0</v>
      </c>
    </row>
    <row r="192" spans="1:9" s="8" customFormat="1" x14ac:dyDescent="0.2">
      <c r="A192" s="36"/>
      <c r="B192" s="16"/>
      <c r="C192" s="208" t="s">
        <v>298</v>
      </c>
      <c r="D192" s="171"/>
      <c r="E192" s="358"/>
      <c r="F192" s="391"/>
      <c r="G192" s="190"/>
      <c r="H192" s="201"/>
      <c r="I192" s="30">
        <f t="shared" si="9"/>
        <v>0</v>
      </c>
    </row>
    <row r="193" spans="1:9" s="8" customFormat="1" x14ac:dyDescent="0.2">
      <c r="A193" s="36"/>
      <c r="B193" s="16"/>
      <c r="C193" s="208" t="s">
        <v>299</v>
      </c>
      <c r="D193" s="171"/>
      <c r="E193" s="358"/>
      <c r="F193" s="391"/>
      <c r="G193" s="190"/>
      <c r="H193" s="201"/>
      <c r="I193" s="30">
        <f t="shared" si="9"/>
        <v>0</v>
      </c>
    </row>
    <row r="194" spans="1:9" s="8" customFormat="1" x14ac:dyDescent="0.2">
      <c r="A194" s="36"/>
      <c r="B194" s="16"/>
      <c r="C194" s="209" t="s">
        <v>300</v>
      </c>
      <c r="D194" s="174"/>
      <c r="E194" s="364"/>
      <c r="F194" s="392"/>
      <c r="G194" s="193"/>
      <c r="H194" s="202"/>
      <c r="I194" s="31">
        <f t="shared" si="9"/>
        <v>0</v>
      </c>
    </row>
    <row r="195" spans="1:9" s="8" customFormat="1" x14ac:dyDescent="0.2">
      <c r="A195" s="36"/>
      <c r="B195" s="16"/>
      <c r="C195" s="40" t="s">
        <v>301</v>
      </c>
      <c r="D195" s="172"/>
      <c r="E195" s="356"/>
      <c r="F195" s="393"/>
      <c r="G195" s="191"/>
      <c r="H195" s="218"/>
      <c r="I195" s="221">
        <f t="shared" si="9"/>
        <v>0</v>
      </c>
    </row>
    <row r="196" spans="1:9" s="8" customFormat="1" x14ac:dyDescent="0.2">
      <c r="A196" s="36"/>
      <c r="B196" s="16"/>
      <c r="C196" s="39" t="s">
        <v>302</v>
      </c>
      <c r="D196" s="171"/>
      <c r="E196" s="358"/>
      <c r="F196" s="394"/>
      <c r="G196" s="190"/>
      <c r="H196" s="219"/>
      <c r="I196" s="222">
        <f t="shared" si="9"/>
        <v>0</v>
      </c>
    </row>
    <row r="197" spans="1:9" s="8" customFormat="1" x14ac:dyDescent="0.2">
      <c r="A197" s="36">
        <v>31</v>
      </c>
      <c r="B197" s="16">
        <v>13</v>
      </c>
      <c r="C197" s="39" t="s">
        <v>303</v>
      </c>
      <c r="D197" s="173"/>
      <c r="E197" s="362"/>
      <c r="F197" s="395"/>
      <c r="G197" s="192"/>
      <c r="H197" s="220"/>
      <c r="I197" s="222">
        <f t="shared" si="9"/>
        <v>0</v>
      </c>
    </row>
    <row r="198" spans="1:9" s="8" customFormat="1" x14ac:dyDescent="0.2">
      <c r="A198" s="33"/>
      <c r="B198" s="254">
        <v>13</v>
      </c>
      <c r="C198" s="274" t="s">
        <v>304</v>
      </c>
      <c r="D198" s="253" t="s">
        <v>90</v>
      </c>
      <c r="E198" s="256" t="s">
        <v>81</v>
      </c>
      <c r="F198" s="262">
        <f>SUM(F199:F201)</f>
        <v>0</v>
      </c>
      <c r="G198" s="256" t="s">
        <v>81</v>
      </c>
      <c r="H198" s="262">
        <f>SUM(H199:H201)</f>
        <v>0</v>
      </c>
      <c r="I198" s="138">
        <f t="shared" si="9"/>
        <v>0</v>
      </c>
    </row>
    <row r="199" spans="1:9" s="8" customFormat="1" x14ac:dyDescent="0.2">
      <c r="A199" s="276">
        <v>48</v>
      </c>
      <c r="B199" s="413">
        <v>13</v>
      </c>
      <c r="C199" s="74" t="s">
        <v>305</v>
      </c>
      <c r="D199" s="172"/>
      <c r="E199" s="356"/>
      <c r="F199" s="396"/>
      <c r="G199" s="191"/>
      <c r="H199" s="203"/>
      <c r="I199" s="30">
        <f t="shared" si="9"/>
        <v>0</v>
      </c>
    </row>
    <row r="200" spans="1:9" s="8" customFormat="1" x14ac:dyDescent="0.2">
      <c r="A200" s="276">
        <v>22</v>
      </c>
      <c r="B200" s="413">
        <v>13</v>
      </c>
      <c r="C200" s="74" t="s">
        <v>306</v>
      </c>
      <c r="D200" s="171"/>
      <c r="E200" s="358"/>
      <c r="F200" s="391"/>
      <c r="G200" s="190"/>
      <c r="H200" s="201"/>
      <c r="I200" s="30">
        <f t="shared" si="9"/>
        <v>0</v>
      </c>
    </row>
    <row r="201" spans="1:9" s="8" customFormat="1" x14ac:dyDescent="0.2">
      <c r="A201" s="276"/>
      <c r="B201" s="9"/>
      <c r="C201" s="74" t="s">
        <v>307</v>
      </c>
      <c r="D201" s="171"/>
      <c r="E201" s="358"/>
      <c r="F201" s="391"/>
      <c r="G201" s="190"/>
      <c r="H201" s="201"/>
      <c r="I201" s="30">
        <f t="shared" si="9"/>
        <v>0</v>
      </c>
    </row>
    <row r="202" spans="1:9" x14ac:dyDescent="0.2">
      <c r="A202" s="33">
        <v>13</v>
      </c>
      <c r="B202" s="254">
        <v>13</v>
      </c>
      <c r="C202" s="258" t="s">
        <v>308</v>
      </c>
      <c r="D202" s="267" t="s">
        <v>90</v>
      </c>
      <c r="E202" s="256" t="s">
        <v>81</v>
      </c>
      <c r="F202" s="262">
        <f>SUM(F203)</f>
        <v>0</v>
      </c>
      <c r="G202" s="256" t="s">
        <v>81</v>
      </c>
      <c r="H202" s="262">
        <f>SUM(H203)</f>
        <v>0</v>
      </c>
      <c r="I202" s="138">
        <f t="shared" si="9"/>
        <v>0</v>
      </c>
    </row>
    <row r="203" spans="1:9" x14ac:dyDescent="0.2">
      <c r="A203" s="240"/>
      <c r="B203" s="65"/>
      <c r="C203" s="326"/>
      <c r="D203" s="172"/>
      <c r="E203" s="356"/>
      <c r="F203" s="396"/>
      <c r="G203" s="191"/>
      <c r="H203" s="203"/>
      <c r="I203" s="140">
        <f t="shared" si="9"/>
        <v>0</v>
      </c>
    </row>
    <row r="204" spans="1:9" x14ac:dyDescent="0.2">
      <c r="A204" s="26">
        <v>14</v>
      </c>
      <c r="B204" s="280">
        <v>14</v>
      </c>
      <c r="C204" s="281" t="s">
        <v>309</v>
      </c>
      <c r="D204" s="282" t="s">
        <v>74</v>
      </c>
      <c r="E204" s="483" t="s">
        <v>60</v>
      </c>
      <c r="F204" s="484"/>
      <c r="G204" s="485" t="s">
        <v>61</v>
      </c>
      <c r="H204" s="486"/>
      <c r="I204" s="291" t="s">
        <v>70</v>
      </c>
    </row>
    <row r="205" spans="1:9" x14ac:dyDescent="0.2">
      <c r="A205" s="27"/>
      <c r="B205" s="292"/>
      <c r="C205" s="290"/>
      <c r="D205" s="286"/>
      <c r="E205" s="287" t="s">
        <v>81</v>
      </c>
      <c r="F205" s="293">
        <f>F206+F209</f>
        <v>0</v>
      </c>
      <c r="G205" s="287" t="s">
        <v>81</v>
      </c>
      <c r="H205" s="293">
        <f>H206+H209</f>
        <v>0</v>
      </c>
      <c r="I205" s="166">
        <f t="shared" ref="I205:I210" si="10">F205+H205</f>
        <v>0</v>
      </c>
    </row>
    <row r="206" spans="1:9" s="8" customFormat="1" x14ac:dyDescent="0.2">
      <c r="A206" s="35">
        <v>14</v>
      </c>
      <c r="B206" s="271">
        <v>14</v>
      </c>
      <c r="C206" s="275" t="s">
        <v>310</v>
      </c>
      <c r="D206" s="267" t="s">
        <v>90</v>
      </c>
      <c r="E206" s="256" t="s">
        <v>81</v>
      </c>
      <c r="F206" s="272">
        <f>SUM(F207:F208)</f>
        <v>0</v>
      </c>
      <c r="G206" s="256" t="s">
        <v>81</v>
      </c>
      <c r="H206" s="272">
        <f>SUM(H207:H208)</f>
        <v>0</v>
      </c>
      <c r="I206" s="138">
        <f t="shared" si="10"/>
        <v>0</v>
      </c>
    </row>
    <row r="207" spans="1:9" s="8" customFormat="1" x14ac:dyDescent="0.2">
      <c r="A207" s="34"/>
      <c r="B207" s="15"/>
      <c r="C207" s="23" t="s">
        <v>311</v>
      </c>
      <c r="D207" s="170"/>
      <c r="E207" s="354"/>
      <c r="F207" s="397"/>
      <c r="G207" s="189"/>
      <c r="H207" s="154"/>
      <c r="I207" s="30">
        <f t="shared" si="10"/>
        <v>0</v>
      </c>
    </row>
    <row r="208" spans="1:9" s="8" customFormat="1" x14ac:dyDescent="0.2">
      <c r="A208" s="37"/>
      <c r="B208" s="17"/>
      <c r="C208" s="25" t="s">
        <v>312</v>
      </c>
      <c r="D208" s="174"/>
      <c r="E208" s="364"/>
      <c r="F208" s="398"/>
      <c r="G208" s="193"/>
      <c r="H208" s="155"/>
      <c r="I208" s="30">
        <f t="shared" si="10"/>
        <v>0</v>
      </c>
    </row>
    <row r="209" spans="1:9" x14ac:dyDescent="0.2">
      <c r="A209" s="33">
        <v>14</v>
      </c>
      <c r="B209" s="254">
        <v>14</v>
      </c>
      <c r="C209" s="258" t="s">
        <v>313</v>
      </c>
      <c r="D209" s="267" t="s">
        <v>90</v>
      </c>
      <c r="E209" s="256" t="s">
        <v>81</v>
      </c>
      <c r="F209" s="262">
        <f>SUM(F210)</f>
        <v>0</v>
      </c>
      <c r="G209" s="256" t="s">
        <v>81</v>
      </c>
      <c r="H209" s="262">
        <f>SUM(H210)</f>
        <v>0</v>
      </c>
      <c r="I209" s="138">
        <f t="shared" si="10"/>
        <v>0</v>
      </c>
    </row>
    <row r="210" spans="1:9" s="8" customFormat="1" x14ac:dyDescent="0.2">
      <c r="A210" s="35"/>
      <c r="B210" s="22"/>
      <c r="C210" s="328"/>
      <c r="D210" s="179"/>
      <c r="E210" s="399"/>
      <c r="F210" s="400"/>
      <c r="G210" s="200"/>
      <c r="H210" s="93"/>
      <c r="I210" s="140">
        <f t="shared" si="10"/>
        <v>0</v>
      </c>
    </row>
    <row r="211" spans="1:9" s="8" customFormat="1" x14ac:dyDescent="0.2">
      <c r="A211" s="26"/>
      <c r="B211" s="280">
        <v>15</v>
      </c>
      <c r="C211" s="281" t="s">
        <v>314</v>
      </c>
      <c r="D211" s="282" t="s">
        <v>74</v>
      </c>
      <c r="E211" s="483" t="s">
        <v>60</v>
      </c>
      <c r="F211" s="484"/>
      <c r="G211" s="485" t="s">
        <v>61</v>
      </c>
      <c r="H211" s="486"/>
      <c r="I211" s="32" t="s">
        <v>70</v>
      </c>
    </row>
    <row r="212" spans="1:9" s="8" customFormat="1" x14ac:dyDescent="0.2">
      <c r="A212" s="283"/>
      <c r="B212" s="284"/>
      <c r="C212" s="290"/>
      <c r="D212" s="286"/>
      <c r="E212" s="287" t="s">
        <v>81</v>
      </c>
      <c r="F212" s="288">
        <f>+F213+F239+F249+F254</f>
        <v>0</v>
      </c>
      <c r="G212" s="287" t="s">
        <v>81</v>
      </c>
      <c r="H212" s="288">
        <f>+H213+H239+H249+H254</f>
        <v>0</v>
      </c>
      <c r="I212" s="289">
        <f t="shared" ref="I212:I255" si="11">F212+H212</f>
        <v>0</v>
      </c>
    </row>
    <row r="213" spans="1:9" x14ac:dyDescent="0.2">
      <c r="A213" s="268">
        <v>20</v>
      </c>
      <c r="B213" s="254">
        <v>15</v>
      </c>
      <c r="C213" s="255" t="s">
        <v>315</v>
      </c>
      <c r="D213" s="267" t="s">
        <v>90</v>
      </c>
      <c r="E213" s="256" t="s">
        <v>81</v>
      </c>
      <c r="F213" s="257">
        <f>F214+F227+F229+F234+F237</f>
        <v>0</v>
      </c>
      <c r="G213" s="256" t="s">
        <v>81</v>
      </c>
      <c r="H213" s="257">
        <f>H214+H227+H229+H234+H237</f>
        <v>0</v>
      </c>
      <c r="I213" s="138">
        <f t="shared" si="11"/>
        <v>0</v>
      </c>
    </row>
    <row r="214" spans="1:9" x14ac:dyDescent="0.2">
      <c r="A214" s="276"/>
      <c r="B214" s="9"/>
      <c r="C214" s="277" t="s">
        <v>316</v>
      </c>
      <c r="D214" s="253" t="s">
        <v>90</v>
      </c>
      <c r="E214" s="256" t="s">
        <v>81</v>
      </c>
      <c r="F214" s="257">
        <f>SUM(F215:F226)</f>
        <v>0</v>
      </c>
      <c r="G214" s="256" t="s">
        <v>81</v>
      </c>
      <c r="H214" s="257">
        <f>SUM(H215:H226)</f>
        <v>0</v>
      </c>
      <c r="I214" s="138">
        <f t="shared" si="11"/>
        <v>0</v>
      </c>
    </row>
    <row r="215" spans="1:9" x14ac:dyDescent="0.2">
      <c r="A215" s="276"/>
      <c r="B215" s="9"/>
      <c r="C215" s="10" t="s">
        <v>317</v>
      </c>
      <c r="D215" s="172"/>
      <c r="E215" s="356"/>
      <c r="F215" s="388"/>
      <c r="G215" s="131"/>
      <c r="H215" s="150"/>
      <c r="I215" s="30">
        <f t="shared" si="11"/>
        <v>0</v>
      </c>
    </row>
    <row r="216" spans="1:9" x14ac:dyDescent="0.2">
      <c r="A216" s="276"/>
      <c r="B216" s="9"/>
      <c r="C216" s="11" t="s">
        <v>318</v>
      </c>
      <c r="D216" s="172"/>
      <c r="E216" s="356"/>
      <c r="F216" s="388"/>
      <c r="G216" s="131"/>
      <c r="H216" s="150"/>
      <c r="I216" s="30">
        <f t="shared" si="11"/>
        <v>0</v>
      </c>
    </row>
    <row r="217" spans="1:9" x14ac:dyDescent="0.2">
      <c r="A217" s="276"/>
      <c r="B217" s="9"/>
      <c r="C217" s="11" t="s">
        <v>319</v>
      </c>
      <c r="D217" s="172"/>
      <c r="E217" s="356"/>
      <c r="F217" s="388"/>
      <c r="G217" s="131"/>
      <c r="H217" s="150"/>
      <c r="I217" s="30">
        <f t="shared" si="11"/>
        <v>0</v>
      </c>
    </row>
    <row r="218" spans="1:9" x14ac:dyDescent="0.2">
      <c r="A218" s="276"/>
      <c r="B218" s="9"/>
      <c r="C218" s="11" t="s">
        <v>320</v>
      </c>
      <c r="D218" s="171"/>
      <c r="E218" s="358"/>
      <c r="F218" s="382"/>
      <c r="G218" s="132"/>
      <c r="H218" s="145"/>
      <c r="I218" s="30">
        <f t="shared" si="11"/>
        <v>0</v>
      </c>
    </row>
    <row r="219" spans="1:9" x14ac:dyDescent="0.2">
      <c r="A219" s="276"/>
      <c r="B219" s="9"/>
      <c r="C219" s="11" t="s">
        <v>321</v>
      </c>
      <c r="D219" s="171"/>
      <c r="E219" s="358"/>
      <c r="F219" s="382"/>
      <c r="G219" s="132"/>
      <c r="H219" s="145"/>
      <c r="I219" s="30">
        <f t="shared" si="11"/>
        <v>0</v>
      </c>
    </row>
    <row r="220" spans="1:9" x14ac:dyDescent="0.2">
      <c r="A220" s="276"/>
      <c r="B220" s="9"/>
      <c r="C220" s="11" t="s">
        <v>322</v>
      </c>
      <c r="D220" s="171"/>
      <c r="E220" s="358"/>
      <c r="F220" s="382"/>
      <c r="G220" s="132"/>
      <c r="H220" s="145"/>
      <c r="I220" s="30">
        <f t="shared" si="11"/>
        <v>0</v>
      </c>
    </row>
    <row r="221" spans="1:9" x14ac:dyDescent="0.2">
      <c r="A221" s="276"/>
      <c r="B221" s="9"/>
      <c r="C221" s="11" t="s">
        <v>323</v>
      </c>
      <c r="D221" s="171"/>
      <c r="E221" s="358"/>
      <c r="F221" s="382"/>
      <c r="G221" s="132"/>
      <c r="H221" s="145"/>
      <c r="I221" s="30">
        <f t="shared" si="11"/>
        <v>0</v>
      </c>
    </row>
    <row r="222" spans="1:9" x14ac:dyDescent="0.2">
      <c r="A222" s="276"/>
      <c r="B222" s="9"/>
      <c r="C222" s="11" t="s">
        <v>324</v>
      </c>
      <c r="D222" s="171"/>
      <c r="E222" s="358"/>
      <c r="F222" s="382"/>
      <c r="G222" s="132"/>
      <c r="H222" s="145"/>
      <c r="I222" s="30">
        <f t="shared" si="11"/>
        <v>0</v>
      </c>
    </row>
    <row r="223" spans="1:9" x14ac:dyDescent="0.2">
      <c r="A223" s="276"/>
      <c r="B223" s="9"/>
      <c r="C223" s="11" t="s">
        <v>325</v>
      </c>
      <c r="D223" s="171"/>
      <c r="E223" s="358"/>
      <c r="F223" s="382"/>
      <c r="G223" s="132"/>
      <c r="H223" s="145"/>
      <c r="I223" s="30">
        <f t="shared" si="11"/>
        <v>0</v>
      </c>
    </row>
    <row r="224" spans="1:9" x14ac:dyDescent="0.2">
      <c r="A224" s="276"/>
      <c r="B224" s="9"/>
      <c r="C224" s="11" t="s">
        <v>326</v>
      </c>
      <c r="D224" s="171"/>
      <c r="E224" s="358"/>
      <c r="F224" s="382"/>
      <c r="G224" s="132"/>
      <c r="H224" s="145"/>
      <c r="I224" s="30">
        <f t="shared" si="11"/>
        <v>0</v>
      </c>
    </row>
    <row r="225" spans="1:9" x14ac:dyDescent="0.2">
      <c r="A225" s="276"/>
      <c r="B225" s="9"/>
      <c r="C225" s="11" t="s">
        <v>327</v>
      </c>
      <c r="D225" s="171"/>
      <c r="E225" s="358"/>
      <c r="F225" s="382"/>
      <c r="G225" s="132"/>
      <c r="H225" s="145"/>
      <c r="I225" s="30">
        <f t="shared" si="11"/>
        <v>0</v>
      </c>
    </row>
    <row r="226" spans="1:9" x14ac:dyDescent="0.2">
      <c r="A226" s="276"/>
      <c r="B226" s="9"/>
      <c r="C226" s="13" t="s">
        <v>328</v>
      </c>
      <c r="D226" s="173"/>
      <c r="E226" s="362"/>
      <c r="F226" s="389"/>
      <c r="G226" s="130"/>
      <c r="H226" s="151"/>
      <c r="I226" s="30">
        <f t="shared" si="11"/>
        <v>0</v>
      </c>
    </row>
    <row r="227" spans="1:9" x14ac:dyDescent="0.2">
      <c r="A227" s="276"/>
      <c r="B227" s="9"/>
      <c r="C227" s="277" t="s">
        <v>329</v>
      </c>
      <c r="D227" s="253" t="s">
        <v>90</v>
      </c>
      <c r="E227" s="256" t="s">
        <v>81</v>
      </c>
      <c r="F227" s="262">
        <f>SUM(F228)</f>
        <v>0</v>
      </c>
      <c r="G227" s="256" t="s">
        <v>81</v>
      </c>
      <c r="H227" s="262">
        <f>SUM(H228)</f>
        <v>0</v>
      </c>
      <c r="I227" s="138">
        <f t="shared" si="11"/>
        <v>0</v>
      </c>
    </row>
    <row r="228" spans="1:9" x14ac:dyDescent="0.2">
      <c r="A228" s="276"/>
      <c r="B228" s="9"/>
      <c r="C228" s="204" t="s">
        <v>330</v>
      </c>
      <c r="D228" s="172"/>
      <c r="E228" s="356"/>
      <c r="F228" s="388"/>
      <c r="G228" s="131"/>
      <c r="H228" s="150"/>
      <c r="I228" s="30">
        <f t="shared" si="11"/>
        <v>0</v>
      </c>
    </row>
    <row r="229" spans="1:9" x14ac:dyDescent="0.2">
      <c r="A229" s="276"/>
      <c r="B229" s="9"/>
      <c r="C229" s="277" t="s">
        <v>331</v>
      </c>
      <c r="D229" s="253" t="s">
        <v>90</v>
      </c>
      <c r="E229" s="256" t="s">
        <v>81</v>
      </c>
      <c r="F229" s="262">
        <f>SUM(F230:F233)</f>
        <v>0</v>
      </c>
      <c r="G229" s="256" t="s">
        <v>81</v>
      </c>
      <c r="H229" s="262">
        <f>SUM(H230:H233)</f>
        <v>0</v>
      </c>
      <c r="I229" s="138">
        <f t="shared" si="11"/>
        <v>0</v>
      </c>
    </row>
    <row r="230" spans="1:9" x14ac:dyDescent="0.2">
      <c r="A230" s="276"/>
      <c r="B230" s="9"/>
      <c r="C230" s="10" t="s">
        <v>332</v>
      </c>
      <c r="D230" s="172"/>
      <c r="E230" s="356"/>
      <c r="F230" s="388"/>
      <c r="G230" s="131"/>
      <c r="H230" s="150"/>
      <c r="I230" s="30">
        <f t="shared" si="11"/>
        <v>0</v>
      </c>
    </row>
    <row r="231" spans="1:9" x14ac:dyDescent="0.2">
      <c r="A231" s="276"/>
      <c r="B231" s="9"/>
      <c r="C231" s="11" t="s">
        <v>333</v>
      </c>
      <c r="D231" s="171"/>
      <c r="E231" s="358"/>
      <c r="F231" s="382"/>
      <c r="G231" s="132"/>
      <c r="H231" s="145"/>
      <c r="I231" s="30">
        <f t="shared" si="11"/>
        <v>0</v>
      </c>
    </row>
    <row r="232" spans="1:9" ht="11.45" customHeight="1" x14ac:dyDescent="0.2">
      <c r="A232" s="276"/>
      <c r="B232" s="9"/>
      <c r="C232" s="11" t="s">
        <v>334</v>
      </c>
      <c r="D232" s="171"/>
      <c r="E232" s="358"/>
      <c r="F232" s="382"/>
      <c r="G232" s="132"/>
      <c r="H232" s="145"/>
      <c r="I232" s="30">
        <f t="shared" si="11"/>
        <v>0</v>
      </c>
    </row>
    <row r="233" spans="1:9" x14ac:dyDescent="0.2">
      <c r="A233" s="276"/>
      <c r="B233" s="9"/>
      <c r="C233" s="13" t="s">
        <v>335</v>
      </c>
      <c r="D233" s="173"/>
      <c r="E233" s="362"/>
      <c r="F233" s="389"/>
      <c r="G233" s="130"/>
      <c r="H233" s="151"/>
      <c r="I233" s="30">
        <f t="shared" si="11"/>
        <v>0</v>
      </c>
    </row>
    <row r="234" spans="1:9" x14ac:dyDescent="0.2">
      <c r="A234" s="276"/>
      <c r="B234" s="9"/>
      <c r="C234" s="277" t="s">
        <v>336</v>
      </c>
      <c r="D234" s="253" t="s">
        <v>90</v>
      </c>
      <c r="E234" s="256" t="s">
        <v>81</v>
      </c>
      <c r="F234" s="262">
        <f>SUM(F235:F236)</f>
        <v>0</v>
      </c>
      <c r="G234" s="256" t="s">
        <v>81</v>
      </c>
      <c r="H234" s="262">
        <f>SUM(H235:H236)</f>
        <v>0</v>
      </c>
      <c r="I234" s="138">
        <f t="shared" si="11"/>
        <v>0</v>
      </c>
    </row>
    <row r="235" spans="1:9" x14ac:dyDescent="0.2">
      <c r="A235" s="276"/>
      <c r="B235" s="9"/>
      <c r="C235" s="10" t="s">
        <v>337</v>
      </c>
      <c r="D235" s="172"/>
      <c r="E235" s="356"/>
      <c r="F235" s="388"/>
      <c r="G235" s="131"/>
      <c r="H235" s="150"/>
      <c r="I235" s="30">
        <f t="shared" si="11"/>
        <v>0</v>
      </c>
    </row>
    <row r="236" spans="1:9" x14ac:dyDescent="0.2">
      <c r="A236" s="276"/>
      <c r="B236" s="9"/>
      <c r="C236" s="13" t="s">
        <v>338</v>
      </c>
      <c r="D236" s="173"/>
      <c r="E236" s="362"/>
      <c r="F236" s="389"/>
      <c r="G236" s="130"/>
      <c r="H236" s="151"/>
      <c r="I236" s="30">
        <f t="shared" si="11"/>
        <v>0</v>
      </c>
    </row>
    <row r="237" spans="1:9" x14ac:dyDescent="0.2">
      <c r="A237" s="276"/>
      <c r="B237" s="9"/>
      <c r="C237" s="278" t="s">
        <v>339</v>
      </c>
      <c r="D237" s="253" t="s">
        <v>90</v>
      </c>
      <c r="E237" s="256" t="s">
        <v>81</v>
      </c>
      <c r="F237" s="262">
        <f>SUM(F238)</f>
        <v>0</v>
      </c>
      <c r="G237" s="256" t="s">
        <v>81</v>
      </c>
      <c r="H237" s="262">
        <f>SUM(H238)</f>
        <v>0</v>
      </c>
      <c r="I237" s="138">
        <f t="shared" si="11"/>
        <v>0</v>
      </c>
    </row>
    <row r="238" spans="1:9" x14ac:dyDescent="0.2">
      <c r="A238" s="240"/>
      <c r="B238" s="241"/>
      <c r="C238" s="325"/>
      <c r="D238" s="180"/>
      <c r="E238" s="399"/>
      <c r="F238" s="400"/>
      <c r="G238" s="136"/>
      <c r="H238" s="153"/>
      <c r="I238" s="30">
        <f t="shared" si="11"/>
        <v>0</v>
      </c>
    </row>
    <row r="239" spans="1:9" x14ac:dyDescent="0.2">
      <c r="A239" s="268">
        <v>23</v>
      </c>
      <c r="B239" s="254">
        <v>15</v>
      </c>
      <c r="C239" s="255" t="s">
        <v>340</v>
      </c>
      <c r="D239" s="267" t="s">
        <v>90</v>
      </c>
      <c r="E239" s="256" t="s">
        <v>81</v>
      </c>
      <c r="F239" s="257">
        <f>SUM(F240:F246)+F247</f>
        <v>0</v>
      </c>
      <c r="G239" s="256" t="s">
        <v>81</v>
      </c>
      <c r="H239" s="257">
        <f>SUM(H240:H246)+H247</f>
        <v>0</v>
      </c>
      <c r="I239" s="138">
        <f t="shared" si="11"/>
        <v>0</v>
      </c>
    </row>
    <row r="240" spans="1:9" x14ac:dyDescent="0.2">
      <c r="A240" s="276"/>
      <c r="B240" s="9"/>
      <c r="C240" s="11" t="s">
        <v>341</v>
      </c>
      <c r="D240" s="171"/>
      <c r="E240" s="358"/>
      <c r="F240" s="382"/>
      <c r="G240" s="132"/>
      <c r="H240" s="145"/>
      <c r="I240" s="30">
        <f t="shared" si="11"/>
        <v>0</v>
      </c>
    </row>
    <row r="241" spans="1:9" x14ac:dyDescent="0.2">
      <c r="A241" s="276"/>
      <c r="B241" s="9"/>
      <c r="C241" s="11" t="s">
        <v>342</v>
      </c>
      <c r="D241" s="171"/>
      <c r="E241" s="358"/>
      <c r="F241" s="382"/>
      <c r="G241" s="132"/>
      <c r="H241" s="145"/>
      <c r="I241" s="30">
        <f t="shared" si="11"/>
        <v>0</v>
      </c>
    </row>
    <row r="242" spans="1:9" x14ac:dyDescent="0.2">
      <c r="A242" s="276"/>
      <c r="B242" s="9"/>
      <c r="C242" s="11" t="s">
        <v>343</v>
      </c>
      <c r="D242" s="171"/>
      <c r="E242" s="358"/>
      <c r="F242" s="382"/>
      <c r="G242" s="132"/>
      <c r="H242" s="145"/>
      <c r="I242" s="30">
        <f t="shared" si="11"/>
        <v>0</v>
      </c>
    </row>
    <row r="243" spans="1:9" x14ac:dyDescent="0.2">
      <c r="A243" s="276"/>
      <c r="B243" s="9"/>
      <c r="C243" s="11" t="s">
        <v>344</v>
      </c>
      <c r="D243" s="171"/>
      <c r="E243" s="358"/>
      <c r="F243" s="382"/>
      <c r="G243" s="132"/>
      <c r="H243" s="145"/>
      <c r="I243" s="30">
        <f t="shared" si="11"/>
        <v>0</v>
      </c>
    </row>
    <row r="244" spans="1:9" x14ac:dyDescent="0.2">
      <c r="A244" s="276"/>
      <c r="B244" s="9"/>
      <c r="C244" s="11" t="s">
        <v>345</v>
      </c>
      <c r="D244" s="171"/>
      <c r="E244" s="358"/>
      <c r="F244" s="382"/>
      <c r="G244" s="132"/>
      <c r="H244" s="145"/>
      <c r="I244" s="30">
        <f t="shared" si="11"/>
        <v>0</v>
      </c>
    </row>
    <row r="245" spans="1:9" x14ac:dyDescent="0.2">
      <c r="A245" s="276"/>
      <c r="B245" s="9"/>
      <c r="C245" s="11" t="s">
        <v>346</v>
      </c>
      <c r="D245" s="171"/>
      <c r="E245" s="358"/>
      <c r="F245" s="382"/>
      <c r="G245" s="132"/>
      <c r="H245" s="145"/>
      <c r="I245" s="30">
        <f t="shared" si="11"/>
        <v>0</v>
      </c>
    </row>
    <row r="246" spans="1:9" x14ac:dyDescent="0.2">
      <c r="A246" s="276"/>
      <c r="B246" s="9"/>
      <c r="C246" s="11" t="s">
        <v>347</v>
      </c>
      <c r="D246" s="171"/>
      <c r="E246" s="358"/>
      <c r="F246" s="382"/>
      <c r="G246" s="132"/>
      <c r="H246" s="145"/>
      <c r="I246" s="30">
        <f t="shared" si="11"/>
        <v>0</v>
      </c>
    </row>
    <row r="247" spans="1:9" x14ac:dyDescent="0.2">
      <c r="A247" s="276"/>
      <c r="B247" s="9"/>
      <c r="C247" s="278" t="s">
        <v>348</v>
      </c>
      <c r="D247" s="253" t="s">
        <v>90</v>
      </c>
      <c r="E247" s="256" t="s">
        <v>81</v>
      </c>
      <c r="F247" s="262">
        <f>SUM(F248)</f>
        <v>0</v>
      </c>
      <c r="G247" s="256" t="s">
        <v>81</v>
      </c>
      <c r="H247" s="262">
        <f>SUM(H248)</f>
        <v>0</v>
      </c>
      <c r="I247" s="138">
        <f t="shared" si="11"/>
        <v>0</v>
      </c>
    </row>
    <row r="248" spans="1:9" x14ac:dyDescent="0.2">
      <c r="A248" s="240"/>
      <c r="B248" s="241"/>
      <c r="C248" s="325"/>
      <c r="D248" s="156"/>
      <c r="E248" s="399"/>
      <c r="F248" s="400"/>
      <c r="G248" s="136"/>
      <c r="H248" s="153"/>
      <c r="I248" s="30">
        <f t="shared" si="11"/>
        <v>0</v>
      </c>
    </row>
    <row r="249" spans="1:9" x14ac:dyDescent="0.2">
      <c r="A249" s="268">
        <v>23</v>
      </c>
      <c r="B249" s="254">
        <v>15</v>
      </c>
      <c r="C249" s="255" t="s">
        <v>349</v>
      </c>
      <c r="D249" s="267" t="s">
        <v>90</v>
      </c>
      <c r="E249" s="256" t="s">
        <v>81</v>
      </c>
      <c r="F249" s="257">
        <f>SUM(F250:F251)</f>
        <v>0</v>
      </c>
      <c r="G249" s="256" t="s">
        <v>81</v>
      </c>
      <c r="H249" s="257">
        <f>SUM(H250:H251)</f>
        <v>0</v>
      </c>
      <c r="I249" s="138">
        <f t="shared" si="11"/>
        <v>0</v>
      </c>
    </row>
    <row r="250" spans="1:9" x14ac:dyDescent="0.2">
      <c r="A250" s="276"/>
      <c r="B250" s="9"/>
      <c r="C250" s="11" t="s">
        <v>350</v>
      </c>
      <c r="D250" s="171"/>
      <c r="E250" s="358"/>
      <c r="F250" s="382"/>
      <c r="G250" s="132"/>
      <c r="H250" s="145"/>
      <c r="I250" s="30">
        <f t="shared" si="11"/>
        <v>0</v>
      </c>
    </row>
    <row r="251" spans="1:9" x14ac:dyDescent="0.2">
      <c r="A251" s="276"/>
      <c r="B251" s="9"/>
      <c r="C251" s="11" t="s">
        <v>351</v>
      </c>
      <c r="D251" s="171"/>
      <c r="E251" s="358"/>
      <c r="F251" s="382"/>
      <c r="G251" s="132"/>
      <c r="H251" s="145"/>
      <c r="I251" s="30">
        <f t="shared" si="11"/>
        <v>0</v>
      </c>
    </row>
    <row r="252" spans="1:9" x14ac:dyDescent="0.2">
      <c r="A252" s="276"/>
      <c r="B252" s="9"/>
      <c r="C252" s="278" t="s">
        <v>352</v>
      </c>
      <c r="D252" s="253" t="s">
        <v>90</v>
      </c>
      <c r="E252" s="256" t="s">
        <v>81</v>
      </c>
      <c r="F252" s="262">
        <f>SUM(F253)</f>
        <v>0</v>
      </c>
      <c r="G252" s="256" t="s">
        <v>81</v>
      </c>
      <c r="H252" s="262">
        <f>SUM(H253)</f>
        <v>0</v>
      </c>
      <c r="I252" s="138">
        <f t="shared" si="11"/>
        <v>0</v>
      </c>
    </row>
    <row r="253" spans="1:9" x14ac:dyDescent="0.2">
      <c r="A253" s="240"/>
      <c r="B253" s="241"/>
      <c r="C253" s="325"/>
      <c r="D253" s="156"/>
      <c r="E253" s="401"/>
      <c r="F253" s="402"/>
      <c r="G253" s="136"/>
      <c r="H253" s="153"/>
      <c r="I253" s="30">
        <f t="shared" si="11"/>
        <v>0</v>
      </c>
    </row>
    <row r="254" spans="1:9" x14ac:dyDescent="0.2">
      <c r="A254" s="33">
        <v>23</v>
      </c>
      <c r="B254" s="24">
        <v>15</v>
      </c>
      <c r="C254" s="270" t="s">
        <v>353</v>
      </c>
      <c r="D254" s="267" t="s">
        <v>90</v>
      </c>
      <c r="E254" s="256" t="s">
        <v>81</v>
      </c>
      <c r="F254" s="262">
        <f>SUM(F255)</f>
        <v>0</v>
      </c>
      <c r="G254" s="256" t="s">
        <v>81</v>
      </c>
      <c r="H254" s="262">
        <f>SUM(H255)</f>
        <v>0</v>
      </c>
      <c r="I254" s="138">
        <f t="shared" si="11"/>
        <v>0</v>
      </c>
    </row>
    <row r="255" spans="1:9" s="8" customFormat="1" x14ac:dyDescent="0.2">
      <c r="A255" s="35"/>
      <c r="B255" s="22"/>
      <c r="C255" s="328"/>
      <c r="D255" s="179"/>
      <c r="E255" s="399"/>
      <c r="F255" s="400"/>
      <c r="G255" s="136"/>
      <c r="H255" s="153"/>
      <c r="I255" s="30">
        <f t="shared" si="11"/>
        <v>0</v>
      </c>
    </row>
    <row r="256" spans="1:9" x14ac:dyDescent="0.2">
      <c r="A256" s="26">
        <v>26</v>
      </c>
      <c r="B256" s="280">
        <v>16</v>
      </c>
      <c r="C256" s="281" t="s">
        <v>354</v>
      </c>
      <c r="D256" s="282" t="s">
        <v>74</v>
      </c>
      <c r="E256" s="483" t="s">
        <v>60</v>
      </c>
      <c r="F256" s="484"/>
      <c r="G256" s="485" t="s">
        <v>61</v>
      </c>
      <c r="H256" s="486"/>
      <c r="I256" s="32" t="s">
        <v>70</v>
      </c>
    </row>
    <row r="257" spans="1:9" x14ac:dyDescent="0.2">
      <c r="A257" s="283"/>
      <c r="B257" s="284"/>
      <c r="C257" s="285"/>
      <c r="D257" s="286"/>
      <c r="E257" s="287" t="s">
        <v>81</v>
      </c>
      <c r="F257" s="288">
        <f>F258+F272</f>
        <v>0</v>
      </c>
      <c r="G257" s="287" t="s">
        <v>81</v>
      </c>
      <c r="H257" s="324">
        <f>H258+H272</f>
        <v>0</v>
      </c>
      <c r="I257" s="289">
        <f t="shared" ref="I257:I273" si="12">F257+H257</f>
        <v>0</v>
      </c>
    </row>
    <row r="258" spans="1:9" s="8" customFormat="1" x14ac:dyDescent="0.2">
      <c r="A258" s="35">
        <v>26</v>
      </c>
      <c r="B258" s="271">
        <v>16</v>
      </c>
      <c r="C258" s="275" t="s">
        <v>355</v>
      </c>
      <c r="D258" s="267" t="s">
        <v>90</v>
      </c>
      <c r="E258" s="256" t="s">
        <v>81</v>
      </c>
      <c r="F258" s="257">
        <f>F259+F264</f>
        <v>0</v>
      </c>
      <c r="G258" s="256" t="s">
        <v>81</v>
      </c>
      <c r="H258" s="340">
        <f>H259+H264</f>
        <v>0</v>
      </c>
      <c r="I258" s="138">
        <f t="shared" si="12"/>
        <v>0</v>
      </c>
    </row>
    <row r="259" spans="1:9" x14ac:dyDescent="0.2">
      <c r="A259" s="268">
        <v>26</v>
      </c>
      <c r="B259" s="253">
        <v>16</v>
      </c>
      <c r="C259" s="279" t="s">
        <v>356</v>
      </c>
      <c r="D259" s="253" t="s">
        <v>90</v>
      </c>
      <c r="E259" s="256" t="s">
        <v>81</v>
      </c>
      <c r="F259" s="257">
        <f>SUM(F260:F263)</f>
        <v>0</v>
      </c>
      <c r="G259" s="256" t="s">
        <v>81</v>
      </c>
      <c r="H259" s="340">
        <f>SUM(H260:H263)</f>
        <v>0</v>
      </c>
      <c r="I259" s="138">
        <f t="shared" si="12"/>
        <v>0</v>
      </c>
    </row>
    <row r="260" spans="1:9" x14ac:dyDescent="0.2">
      <c r="A260" s="28"/>
      <c r="B260" s="14"/>
      <c r="C260" s="10" t="s">
        <v>357</v>
      </c>
      <c r="D260" s="171"/>
      <c r="E260" s="358"/>
      <c r="F260" s="382"/>
      <c r="G260" s="190"/>
      <c r="H260" s="145"/>
      <c r="I260" s="30">
        <f t="shared" si="12"/>
        <v>0</v>
      </c>
    </row>
    <row r="261" spans="1:9" x14ac:dyDescent="0.2">
      <c r="A261" s="276"/>
      <c r="B261" s="9"/>
      <c r="C261" s="11" t="s">
        <v>358</v>
      </c>
      <c r="D261" s="171"/>
      <c r="E261" s="358"/>
      <c r="F261" s="382"/>
      <c r="G261" s="190"/>
      <c r="H261" s="145"/>
      <c r="I261" s="30">
        <f t="shared" si="12"/>
        <v>0</v>
      </c>
    </row>
    <row r="262" spans="1:9" x14ac:dyDescent="0.2">
      <c r="A262" s="276"/>
      <c r="B262" s="9"/>
      <c r="C262" s="11" t="s">
        <v>359</v>
      </c>
      <c r="D262" s="171"/>
      <c r="E262" s="358"/>
      <c r="F262" s="382"/>
      <c r="G262" s="190"/>
      <c r="H262" s="145"/>
      <c r="I262" s="30">
        <f t="shared" si="12"/>
        <v>0</v>
      </c>
    </row>
    <row r="263" spans="1:9" x14ac:dyDescent="0.2">
      <c r="A263" s="276"/>
      <c r="B263" s="9"/>
      <c r="C263" s="11" t="s">
        <v>360</v>
      </c>
      <c r="D263" s="171"/>
      <c r="E263" s="358"/>
      <c r="F263" s="382"/>
      <c r="G263" s="190"/>
      <c r="H263" s="145"/>
      <c r="I263" s="30">
        <f t="shared" si="12"/>
        <v>0</v>
      </c>
    </row>
    <row r="264" spans="1:9" x14ac:dyDescent="0.2">
      <c r="A264" s="268">
        <v>26</v>
      </c>
      <c r="B264" s="253">
        <v>16</v>
      </c>
      <c r="C264" s="279" t="s">
        <v>361</v>
      </c>
      <c r="D264" s="253" t="s">
        <v>90</v>
      </c>
      <c r="E264" s="256" t="s">
        <v>81</v>
      </c>
      <c r="F264" s="262">
        <f>SUM(F265:F271)</f>
        <v>0</v>
      </c>
      <c r="G264" s="256" t="s">
        <v>81</v>
      </c>
      <c r="H264" s="339">
        <f>SUM(H265:H271)</f>
        <v>0</v>
      </c>
      <c r="I264" s="138">
        <f t="shared" si="12"/>
        <v>0</v>
      </c>
    </row>
    <row r="265" spans="1:9" x14ac:dyDescent="0.2">
      <c r="A265" s="66"/>
      <c r="B265" s="64"/>
      <c r="C265" s="10" t="s">
        <v>357</v>
      </c>
      <c r="D265" s="171"/>
      <c r="E265" s="358"/>
      <c r="F265" s="382"/>
      <c r="G265" s="190"/>
      <c r="H265" s="145"/>
      <c r="I265" s="30">
        <f t="shared" si="12"/>
        <v>0</v>
      </c>
    </row>
    <row r="266" spans="1:9" x14ac:dyDescent="0.2">
      <c r="A266" s="276"/>
      <c r="B266" s="9"/>
      <c r="C266" s="11" t="s">
        <v>362</v>
      </c>
      <c r="D266" s="171"/>
      <c r="E266" s="358"/>
      <c r="F266" s="382"/>
      <c r="G266" s="190"/>
      <c r="H266" s="145"/>
      <c r="I266" s="30">
        <f t="shared" si="12"/>
        <v>0</v>
      </c>
    </row>
    <row r="267" spans="1:9" x14ac:dyDescent="0.2">
      <c r="A267" s="276"/>
      <c r="B267" s="9"/>
      <c r="C267" s="11" t="s">
        <v>363</v>
      </c>
      <c r="D267" s="171"/>
      <c r="E267" s="358"/>
      <c r="F267" s="382"/>
      <c r="G267" s="190"/>
      <c r="H267" s="145"/>
      <c r="I267" s="30">
        <f t="shared" si="12"/>
        <v>0</v>
      </c>
    </row>
    <row r="268" spans="1:9" x14ac:dyDescent="0.2">
      <c r="A268" s="276"/>
      <c r="B268" s="9"/>
      <c r="C268" s="11" t="s">
        <v>364</v>
      </c>
      <c r="D268" s="171"/>
      <c r="E268" s="358"/>
      <c r="F268" s="382"/>
      <c r="G268" s="190"/>
      <c r="H268" s="145"/>
      <c r="I268" s="30">
        <f t="shared" si="12"/>
        <v>0</v>
      </c>
    </row>
    <row r="269" spans="1:9" x14ac:dyDescent="0.2">
      <c r="A269" s="276"/>
      <c r="B269" s="9"/>
      <c r="C269" s="11" t="s">
        <v>365</v>
      </c>
      <c r="D269" s="171"/>
      <c r="E269" s="358"/>
      <c r="F269" s="382"/>
      <c r="G269" s="190"/>
      <c r="H269" s="145"/>
      <c r="I269" s="30">
        <f t="shared" si="12"/>
        <v>0</v>
      </c>
    </row>
    <row r="270" spans="1:9" x14ac:dyDescent="0.2">
      <c r="A270" s="276"/>
      <c r="B270" s="9"/>
      <c r="C270" s="11" t="s">
        <v>366</v>
      </c>
      <c r="D270" s="171"/>
      <c r="E270" s="358"/>
      <c r="F270" s="382"/>
      <c r="G270" s="190"/>
      <c r="H270" s="145"/>
      <c r="I270" s="30">
        <f t="shared" si="12"/>
        <v>0</v>
      </c>
    </row>
    <row r="271" spans="1:9" x14ac:dyDescent="0.2">
      <c r="A271" s="38"/>
      <c r="B271" s="41"/>
      <c r="C271" s="11" t="s">
        <v>367</v>
      </c>
      <c r="D271" s="181"/>
      <c r="E271" s="358"/>
      <c r="F271" s="382"/>
      <c r="G271" s="190"/>
      <c r="H271" s="145"/>
      <c r="I271" s="30">
        <f t="shared" si="12"/>
        <v>0</v>
      </c>
    </row>
    <row r="272" spans="1:9" x14ac:dyDescent="0.2">
      <c r="A272" s="33">
        <v>26</v>
      </c>
      <c r="B272" s="254">
        <v>16</v>
      </c>
      <c r="C272" s="258" t="s">
        <v>368</v>
      </c>
      <c r="D272" s="267" t="s">
        <v>90</v>
      </c>
      <c r="E272" s="256" t="s">
        <v>81</v>
      </c>
      <c r="F272" s="262">
        <f>SUM(F273)</f>
        <v>0</v>
      </c>
      <c r="G272" s="256" t="s">
        <v>81</v>
      </c>
      <c r="H272" s="262">
        <f>SUM(H273)</f>
        <v>0</v>
      </c>
      <c r="I272" s="138">
        <f t="shared" si="12"/>
        <v>0</v>
      </c>
    </row>
    <row r="273" spans="1:9" s="8" customFormat="1" x14ac:dyDescent="0.2">
      <c r="A273" s="35"/>
      <c r="B273" s="22"/>
      <c r="C273" s="329"/>
      <c r="D273" s="178"/>
      <c r="E273" s="384"/>
      <c r="F273" s="403"/>
      <c r="G273" s="199"/>
      <c r="H273" s="147"/>
      <c r="I273" s="140">
        <f t="shared" si="12"/>
        <v>0</v>
      </c>
    </row>
    <row r="274" spans="1:9" x14ac:dyDescent="0.2">
      <c r="A274" s="491"/>
      <c r="B274" s="491"/>
      <c r="C274" s="491"/>
      <c r="D274" s="491"/>
      <c r="E274" s="491"/>
      <c r="F274" s="491"/>
      <c r="G274" s="491"/>
      <c r="H274" s="491"/>
      <c r="I274" s="491"/>
    </row>
    <row r="275" spans="1:9" ht="10.5" customHeight="1" x14ac:dyDescent="0.2">
      <c r="A275" s="413"/>
      <c r="B275" s="413"/>
      <c r="C275" s="21"/>
      <c r="D275" s="44"/>
      <c r="E275" s="45"/>
      <c r="F275" s="46"/>
      <c r="G275" s="46"/>
      <c r="H275" s="47"/>
      <c r="I275" s="214"/>
    </row>
  </sheetData>
  <sheetProtection algorithmName="SHA-512" hashValue="6CDGDS0ebRyU8XQchWbO+xrLiraZMjBNP94XyYHxDu5EFFft8/h9INugxAVIVBEgjXU/EnSPq/gWEgM2VT7oUA==" saltValue="VAfQB9TOR29TezYPaN98GQ==" spinCount="100000" sheet="1" objects="1" scenarios="1"/>
  <mergeCells count="44">
    <mergeCell ref="A274:I274"/>
    <mergeCell ref="A1:I1"/>
    <mergeCell ref="A2:I2"/>
    <mergeCell ref="A4:B4"/>
    <mergeCell ref="A5:B5"/>
    <mergeCell ref="C7:C8"/>
    <mergeCell ref="E7:F7"/>
    <mergeCell ref="G7:H7"/>
    <mergeCell ref="A9:B9"/>
    <mergeCell ref="C9:C10"/>
    <mergeCell ref="D9:D10"/>
    <mergeCell ref="E9:E10"/>
    <mergeCell ref="F9:F10"/>
    <mergeCell ref="H9:H10"/>
    <mergeCell ref="I9:I10"/>
    <mergeCell ref="E11:F11"/>
    <mergeCell ref="G11:H11"/>
    <mergeCell ref="E19:F19"/>
    <mergeCell ref="G19:H19"/>
    <mergeCell ref="G9:G10"/>
    <mergeCell ref="E27:F27"/>
    <mergeCell ref="G27:H27"/>
    <mergeCell ref="E36:F36"/>
    <mergeCell ref="G36:H36"/>
    <mergeCell ref="E56:F56"/>
    <mergeCell ref="G56:H56"/>
    <mergeCell ref="E77:F77"/>
    <mergeCell ref="G77:H77"/>
    <mergeCell ref="E95:F95"/>
    <mergeCell ref="G95:H95"/>
    <mergeCell ref="E145:F145"/>
    <mergeCell ref="G145:H145"/>
    <mergeCell ref="E158:F158"/>
    <mergeCell ref="G158:H158"/>
    <mergeCell ref="E211:F211"/>
    <mergeCell ref="G211:H211"/>
    <mergeCell ref="E256:F256"/>
    <mergeCell ref="G256:H256"/>
    <mergeCell ref="E182:F182"/>
    <mergeCell ref="G182:H182"/>
    <mergeCell ref="E188:F188"/>
    <mergeCell ref="G188:H188"/>
    <mergeCell ref="E204:F204"/>
    <mergeCell ref="G204:H204"/>
  </mergeCells>
  <printOptions horizontalCentered="1"/>
  <pageMargins left="0.25" right="0.25" top="0.5" bottom="0.5" header="0.25" footer="0.25"/>
  <pageSetup scale="74" fitToHeight="0" orientation="landscape" r:id="rId1"/>
  <headerFooter alignWithMargins="0">
    <oddFooter>&amp;LDCA Rehabilitation Work Scope&amp;CDCA Office of Housing Finance&amp;RPage &amp;P of  &amp;N</oddFooter>
  </headerFooter>
  <rowBreaks count="5" manualBreakCount="5">
    <brk id="54" max="8" man="1"/>
    <brk id="105" max="8" man="1"/>
    <brk id="144" max="8" man="1"/>
    <brk id="197" max="8" man="1"/>
    <brk id="25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BC28513F06E9409310364D80ACD8FD" ma:contentTypeVersion="6" ma:contentTypeDescription="Create a new document." ma:contentTypeScope="" ma:versionID="ae0e050481ac1421d4f3fab99e1b59c0">
  <xsd:schema xmlns:xsd="http://www.w3.org/2001/XMLSchema" xmlns:xs="http://www.w3.org/2001/XMLSchema" xmlns:p="http://schemas.microsoft.com/office/2006/metadata/properties" xmlns:ns2="0b389fdf-c1cd-4589-91b6-850ba51ff85c" xmlns:ns3="431100d4-4470-42c1-96bc-46686c1829ae" targetNamespace="http://schemas.microsoft.com/office/2006/metadata/properties" ma:root="true" ma:fieldsID="de0fd987dc613b5d370f5f94535d9e2f" ns2:_="" ns3:_="">
    <xsd:import namespace="0b389fdf-c1cd-4589-91b6-850ba51ff85c"/>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389fdf-c1cd-4589-91b6-850ba51ff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DDA401-9BA8-484D-8BF6-FA53FD39C1DA}">
  <ds:schemaRefs>
    <ds:schemaRef ds:uri="http://schemas.microsoft.com/office/2006/metadata/properties"/>
  </ds:schemaRefs>
</ds:datastoreItem>
</file>

<file path=customXml/itemProps2.xml><?xml version="1.0" encoding="utf-8"?>
<ds:datastoreItem xmlns:ds="http://schemas.openxmlformats.org/officeDocument/2006/customXml" ds:itemID="{C737491B-BE25-48A4-AD44-FF9A8306213E}">
  <ds:schemaRefs>
    <ds:schemaRef ds:uri="http://schemas.microsoft.com/sharepoint/v3/contenttype/forms"/>
  </ds:schemaRefs>
</ds:datastoreItem>
</file>

<file path=customXml/itemProps3.xml><?xml version="1.0" encoding="utf-8"?>
<ds:datastoreItem xmlns:ds="http://schemas.openxmlformats.org/officeDocument/2006/customXml" ds:itemID="{10A7194D-B2F7-4E90-AA93-F7B66EE87C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389fdf-c1cd-4589-91b6-850ba51ff85c"/>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2023_Instructions</vt:lpstr>
      <vt:lpstr>2023_Summary</vt:lpstr>
      <vt:lpstr>2023_Land Imprv_onsite</vt:lpstr>
      <vt:lpstr>2023_Res Struct_Rehab</vt:lpstr>
      <vt:lpstr>2023_Access Struct_Rehab</vt:lpstr>
      <vt:lpstr>'2023_Access Struct_Rehab'!Print_Area</vt:lpstr>
      <vt:lpstr>'2023_Instructions'!Print_Area</vt:lpstr>
      <vt:lpstr>'2023_Land Imprv_onsite'!Print_Area</vt:lpstr>
      <vt:lpstr>'2023_Res Struct_Rehab'!Print_Area</vt:lpstr>
      <vt:lpstr>'2023_Summary'!Print_Area</vt:lpstr>
      <vt:lpstr>'2023_Access Struct_Rehab'!Print_Titles</vt:lpstr>
      <vt:lpstr>'2023_Land Imprv_onsite'!Print_Titles</vt:lpstr>
      <vt:lpstr>'2023_Res Struct_Rehab'!Print_Titles</vt:lpstr>
      <vt:lpstr>'2023_Summary'!Print_Titles</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jadams</dc:creator>
  <cp:keywords/>
  <dc:description/>
  <cp:lastModifiedBy>Sherrie Potter</cp:lastModifiedBy>
  <cp:revision/>
  <dcterms:created xsi:type="dcterms:W3CDTF">2010-01-24T17:54:56Z</dcterms:created>
  <dcterms:modified xsi:type="dcterms:W3CDTF">2023-02-27T18:04:22Z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0x010100F2BC28513F06E9409310364D80ACD8FD</vt:lpwstr>
  </property>
</Properties>
</file>