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ryan.fleming\Desktop\2021 forms manuals\"/>
    </mc:Choice>
  </mc:AlternateContent>
  <xr:revisionPtr revIDLastSave="0" documentId="8_{EFE895F5-ED26-4E4A-BA60-76643B848DDA}" xr6:coauthVersionLast="46" xr6:coauthVersionMax="46" xr10:uidLastSave="{00000000-0000-0000-0000-000000000000}"/>
  <bookViews>
    <workbookView xWindow="-110" yWindow="-110" windowWidth="19420" windowHeight="10420" tabRatio="867" activeTab="1" xr2:uid="{00000000-000D-0000-FFFF-FFFF00000000}"/>
  </bookViews>
  <sheets>
    <sheet name="Instructions" sheetId="11" r:id="rId1"/>
    <sheet name="Chattanooga (TN)" sheetId="10" r:id="rId2"/>
    <sheet name="Albany" sheetId="12" r:id="rId3"/>
    <sheet name="Athens" sheetId="13" r:id="rId4"/>
    <sheet name="Atlanta" sheetId="14" r:id="rId5"/>
    <sheet name="Augusta" sheetId="15" r:id="rId6"/>
    <sheet name="Columbus" sheetId="16" r:id="rId7"/>
    <sheet name="Macon" sheetId="17" r:id="rId8"/>
    <sheet name="Savannah" sheetId="18" r:id="rId9"/>
    <sheet name="Valdosta" sheetId="19" r:id="rId10"/>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9" l="1"/>
  <c r="L31" i="19" l="1"/>
  <c r="E31" i="19"/>
  <c r="N30" i="19"/>
  <c r="H30" i="19"/>
  <c r="J30" i="19" s="1"/>
  <c r="G30" i="19"/>
  <c r="N29" i="19"/>
  <c r="H29" i="19"/>
  <c r="J29" i="19" s="1"/>
  <c r="G29" i="19"/>
  <c r="N28" i="19"/>
  <c r="H28" i="19"/>
  <c r="J28" i="19" s="1"/>
  <c r="G28" i="19"/>
  <c r="N27" i="19"/>
  <c r="H27" i="19"/>
  <c r="J27" i="19" s="1"/>
  <c r="G27" i="19"/>
  <c r="N26" i="19"/>
  <c r="H26" i="19"/>
  <c r="J26" i="19" s="1"/>
  <c r="G26" i="19"/>
  <c r="L24" i="19"/>
  <c r="E24" i="19"/>
  <c r="N23" i="19"/>
  <c r="H23" i="19"/>
  <c r="J23" i="19" s="1"/>
  <c r="G23" i="19"/>
  <c r="N22" i="19"/>
  <c r="H22" i="19"/>
  <c r="J22" i="19" s="1"/>
  <c r="G22" i="19"/>
  <c r="N21" i="19"/>
  <c r="H21" i="19"/>
  <c r="J21" i="19" s="1"/>
  <c r="G21" i="19"/>
  <c r="N20" i="19"/>
  <c r="H20" i="19"/>
  <c r="J20" i="19" s="1"/>
  <c r="G20" i="19"/>
  <c r="N19" i="19"/>
  <c r="H19" i="19"/>
  <c r="J19" i="19" s="1"/>
  <c r="G19" i="19"/>
  <c r="L17" i="19"/>
  <c r="E17" i="19"/>
  <c r="N16" i="19"/>
  <c r="H16" i="19"/>
  <c r="J16" i="19" s="1"/>
  <c r="G16" i="19"/>
  <c r="N15" i="19"/>
  <c r="H15" i="19"/>
  <c r="J15" i="19" s="1"/>
  <c r="G15" i="19"/>
  <c r="N14" i="19"/>
  <c r="H14" i="19"/>
  <c r="J14" i="19" s="1"/>
  <c r="G14" i="19"/>
  <c r="N13" i="19"/>
  <c r="H13" i="19"/>
  <c r="J13" i="19" s="1"/>
  <c r="G13" i="19"/>
  <c r="N12" i="19"/>
  <c r="H12" i="19"/>
  <c r="J12" i="19" s="1"/>
  <c r="G12" i="19"/>
  <c r="L10" i="19"/>
  <c r="E10" i="19"/>
  <c r="N9" i="19"/>
  <c r="H9" i="19"/>
  <c r="J9" i="19" s="1"/>
  <c r="G9" i="19"/>
  <c r="N8" i="19"/>
  <c r="H8" i="19"/>
  <c r="J8" i="19" s="1"/>
  <c r="G8" i="19"/>
  <c r="N7" i="19"/>
  <c r="H7" i="19"/>
  <c r="J7" i="19" s="1"/>
  <c r="G7" i="19"/>
  <c r="N6" i="19"/>
  <c r="H6" i="19"/>
  <c r="J6" i="19" s="1"/>
  <c r="G6" i="19"/>
  <c r="N5" i="19"/>
  <c r="H5" i="19"/>
  <c r="G5" i="19"/>
  <c r="L31" i="18"/>
  <c r="E31" i="18"/>
  <c r="N30" i="18"/>
  <c r="H30" i="18"/>
  <c r="J30" i="18" s="1"/>
  <c r="G30" i="18"/>
  <c r="N29" i="18"/>
  <c r="H29" i="18"/>
  <c r="J29" i="18" s="1"/>
  <c r="G29" i="18"/>
  <c r="N28" i="18"/>
  <c r="H28" i="18"/>
  <c r="J28" i="18" s="1"/>
  <c r="G28" i="18"/>
  <c r="N27" i="18"/>
  <c r="H27" i="18"/>
  <c r="J27" i="18" s="1"/>
  <c r="G27" i="18"/>
  <c r="N26" i="18"/>
  <c r="H26" i="18"/>
  <c r="J26" i="18" s="1"/>
  <c r="G26" i="18"/>
  <c r="L24" i="18"/>
  <c r="E24" i="18"/>
  <c r="N23" i="18"/>
  <c r="H23" i="18"/>
  <c r="J23" i="18" s="1"/>
  <c r="G23" i="18"/>
  <c r="N22" i="18"/>
  <c r="H22" i="18"/>
  <c r="J22" i="18" s="1"/>
  <c r="G22" i="18"/>
  <c r="N21" i="18"/>
  <c r="H21" i="18"/>
  <c r="J21" i="18" s="1"/>
  <c r="G21" i="18"/>
  <c r="N20" i="18"/>
  <c r="H20" i="18"/>
  <c r="J20" i="18" s="1"/>
  <c r="G20" i="18"/>
  <c r="N19" i="18"/>
  <c r="H19" i="18"/>
  <c r="J19" i="18" s="1"/>
  <c r="G19" i="18"/>
  <c r="L17" i="18"/>
  <c r="E17" i="18"/>
  <c r="N16" i="18"/>
  <c r="H16" i="18"/>
  <c r="J16" i="18" s="1"/>
  <c r="G16" i="18"/>
  <c r="N15" i="18"/>
  <c r="H15" i="18"/>
  <c r="J15" i="18" s="1"/>
  <c r="G15" i="18"/>
  <c r="N14" i="18"/>
  <c r="H14" i="18"/>
  <c r="J14" i="18" s="1"/>
  <c r="G14" i="18"/>
  <c r="N13" i="18"/>
  <c r="H13" i="18"/>
  <c r="J13" i="18" s="1"/>
  <c r="G13" i="18"/>
  <c r="N12" i="18"/>
  <c r="H12" i="18"/>
  <c r="J12" i="18" s="1"/>
  <c r="G12" i="18"/>
  <c r="L10" i="18"/>
  <c r="L33" i="18" s="1"/>
  <c r="E10" i="18"/>
  <c r="N9" i="18"/>
  <c r="H9" i="18"/>
  <c r="J9" i="18" s="1"/>
  <c r="G9" i="18"/>
  <c r="N8" i="18"/>
  <c r="H8" i="18"/>
  <c r="J8" i="18" s="1"/>
  <c r="G8" i="18"/>
  <c r="N7" i="18"/>
  <c r="H7" i="18"/>
  <c r="J7" i="18" s="1"/>
  <c r="G7" i="18"/>
  <c r="N6" i="18"/>
  <c r="H6" i="18"/>
  <c r="J6" i="18" s="1"/>
  <c r="G6" i="18"/>
  <c r="N5" i="18"/>
  <c r="H5" i="18"/>
  <c r="J5" i="18" s="1"/>
  <c r="G5" i="18"/>
  <c r="L31" i="17"/>
  <c r="E31" i="17"/>
  <c r="N30" i="17"/>
  <c r="H30" i="17"/>
  <c r="J30" i="17" s="1"/>
  <c r="G30" i="17"/>
  <c r="N29" i="17"/>
  <c r="H29" i="17"/>
  <c r="J29" i="17" s="1"/>
  <c r="G29" i="17"/>
  <c r="N28" i="17"/>
  <c r="H28" i="17"/>
  <c r="J28" i="17" s="1"/>
  <c r="G28" i="17"/>
  <c r="N27" i="17"/>
  <c r="H27" i="17"/>
  <c r="J27" i="17" s="1"/>
  <c r="G27" i="17"/>
  <c r="N26" i="17"/>
  <c r="H26" i="17"/>
  <c r="J26" i="17" s="1"/>
  <c r="G26" i="17"/>
  <c r="L24" i="17"/>
  <c r="E24" i="17"/>
  <c r="N23" i="17"/>
  <c r="H23" i="17"/>
  <c r="J23" i="17" s="1"/>
  <c r="G23" i="17"/>
  <c r="N22" i="17"/>
  <c r="H22" i="17"/>
  <c r="J22" i="17" s="1"/>
  <c r="G22" i="17"/>
  <c r="N21" i="17"/>
  <c r="H21" i="17"/>
  <c r="J21" i="17" s="1"/>
  <c r="G21" i="17"/>
  <c r="N20" i="17"/>
  <c r="H20" i="17"/>
  <c r="J20" i="17" s="1"/>
  <c r="G20" i="17"/>
  <c r="N19" i="17"/>
  <c r="H19" i="17"/>
  <c r="J19" i="17" s="1"/>
  <c r="G19" i="17"/>
  <c r="L17" i="17"/>
  <c r="E17" i="17"/>
  <c r="N16" i="17"/>
  <c r="H16" i="17"/>
  <c r="J16" i="17" s="1"/>
  <c r="G16" i="17"/>
  <c r="N15" i="17"/>
  <c r="H15" i="17"/>
  <c r="J15" i="17" s="1"/>
  <c r="G15" i="17"/>
  <c r="N14" i="17"/>
  <c r="H14" i="17"/>
  <c r="J14" i="17" s="1"/>
  <c r="G14" i="17"/>
  <c r="N13" i="17"/>
  <c r="H13" i="17"/>
  <c r="J13" i="17" s="1"/>
  <c r="G13" i="17"/>
  <c r="N12" i="17"/>
  <c r="H12" i="17"/>
  <c r="J12" i="17" s="1"/>
  <c r="G12" i="17"/>
  <c r="L10" i="17"/>
  <c r="E10" i="17"/>
  <c r="N9" i="17"/>
  <c r="H9" i="17"/>
  <c r="J9" i="17" s="1"/>
  <c r="G9" i="17"/>
  <c r="N8" i="17"/>
  <c r="H8" i="17"/>
  <c r="J8" i="17" s="1"/>
  <c r="G8" i="17"/>
  <c r="N7" i="17"/>
  <c r="H7" i="17"/>
  <c r="J7" i="17" s="1"/>
  <c r="G7" i="17"/>
  <c r="N6" i="17"/>
  <c r="H6" i="17"/>
  <c r="J6" i="17" s="1"/>
  <c r="G6" i="17"/>
  <c r="N5" i="17"/>
  <c r="H5" i="17"/>
  <c r="J5" i="17" s="1"/>
  <c r="G5" i="17"/>
  <c r="L31" i="16"/>
  <c r="E31" i="16"/>
  <c r="N30" i="16"/>
  <c r="H30" i="16"/>
  <c r="J30" i="16" s="1"/>
  <c r="G30" i="16"/>
  <c r="N29" i="16"/>
  <c r="H29" i="16"/>
  <c r="J29" i="16" s="1"/>
  <c r="G29" i="16"/>
  <c r="N28" i="16"/>
  <c r="H28" i="16"/>
  <c r="J28" i="16" s="1"/>
  <c r="G28" i="16"/>
  <c r="N27" i="16"/>
  <c r="H27" i="16"/>
  <c r="J27" i="16" s="1"/>
  <c r="G27" i="16"/>
  <c r="N26" i="16"/>
  <c r="H26" i="16"/>
  <c r="J26" i="16" s="1"/>
  <c r="G26" i="16"/>
  <c r="L24" i="16"/>
  <c r="E24" i="16"/>
  <c r="N23" i="16"/>
  <c r="H23" i="16"/>
  <c r="J23" i="16" s="1"/>
  <c r="G23" i="16"/>
  <c r="N22" i="16"/>
  <c r="H22" i="16"/>
  <c r="J22" i="16" s="1"/>
  <c r="G22" i="16"/>
  <c r="N21" i="16"/>
  <c r="H21" i="16"/>
  <c r="J21" i="16" s="1"/>
  <c r="G21" i="16"/>
  <c r="N20" i="16"/>
  <c r="H20" i="16"/>
  <c r="J20" i="16" s="1"/>
  <c r="G20" i="16"/>
  <c r="N19" i="16"/>
  <c r="H19" i="16"/>
  <c r="J19" i="16" s="1"/>
  <c r="G19" i="16"/>
  <c r="L17" i="16"/>
  <c r="E17" i="16"/>
  <c r="N16" i="16"/>
  <c r="H16" i="16"/>
  <c r="J16" i="16" s="1"/>
  <c r="G16" i="16"/>
  <c r="N15" i="16"/>
  <c r="H15" i="16"/>
  <c r="J15" i="16" s="1"/>
  <c r="G15" i="16"/>
  <c r="N14" i="16"/>
  <c r="H14" i="16"/>
  <c r="J14" i="16" s="1"/>
  <c r="G14" i="16"/>
  <c r="N13" i="16"/>
  <c r="H13" i="16"/>
  <c r="J13" i="16" s="1"/>
  <c r="G13" i="16"/>
  <c r="N12" i="16"/>
  <c r="H12" i="16"/>
  <c r="J12" i="16" s="1"/>
  <c r="G12" i="16"/>
  <c r="L10" i="16"/>
  <c r="L33" i="16" s="1"/>
  <c r="E10" i="16"/>
  <c r="N9" i="16"/>
  <c r="H9" i="16"/>
  <c r="J9" i="16" s="1"/>
  <c r="G9" i="16"/>
  <c r="N8" i="16"/>
  <c r="H8" i="16"/>
  <c r="J8" i="16" s="1"/>
  <c r="G8" i="16"/>
  <c r="N7" i="16"/>
  <c r="H7" i="16"/>
  <c r="J7" i="16" s="1"/>
  <c r="G7" i="16"/>
  <c r="N6" i="16"/>
  <c r="H6" i="16"/>
  <c r="J6" i="16" s="1"/>
  <c r="G6" i="16"/>
  <c r="N5" i="16"/>
  <c r="H5" i="16"/>
  <c r="J5" i="16" s="1"/>
  <c r="G5" i="16"/>
  <c r="L31" i="15"/>
  <c r="E31" i="15"/>
  <c r="N30" i="15"/>
  <c r="H30" i="15"/>
  <c r="J30" i="15" s="1"/>
  <c r="G30" i="15"/>
  <c r="N29" i="15"/>
  <c r="H29" i="15"/>
  <c r="J29" i="15" s="1"/>
  <c r="G29" i="15"/>
  <c r="N28" i="15"/>
  <c r="H28" i="15"/>
  <c r="J28" i="15" s="1"/>
  <c r="G28" i="15"/>
  <c r="N27" i="15"/>
  <c r="H27" i="15"/>
  <c r="J27" i="15" s="1"/>
  <c r="G27" i="15"/>
  <c r="N26" i="15"/>
  <c r="H26" i="15"/>
  <c r="J26" i="15" s="1"/>
  <c r="G26" i="15"/>
  <c r="L24" i="15"/>
  <c r="E24" i="15"/>
  <c r="N23" i="15"/>
  <c r="H23" i="15"/>
  <c r="J23" i="15" s="1"/>
  <c r="G23" i="15"/>
  <c r="N22" i="15"/>
  <c r="H22" i="15"/>
  <c r="J22" i="15" s="1"/>
  <c r="G22" i="15"/>
  <c r="N21" i="15"/>
  <c r="H21" i="15"/>
  <c r="J21" i="15" s="1"/>
  <c r="G21" i="15"/>
  <c r="N20" i="15"/>
  <c r="H20" i="15"/>
  <c r="J20" i="15" s="1"/>
  <c r="G20" i="15"/>
  <c r="N19" i="15"/>
  <c r="H19" i="15"/>
  <c r="J19" i="15" s="1"/>
  <c r="G19" i="15"/>
  <c r="L17" i="15"/>
  <c r="E17" i="15"/>
  <c r="N16" i="15"/>
  <c r="H16" i="15"/>
  <c r="J16" i="15" s="1"/>
  <c r="G16" i="15"/>
  <c r="N15" i="15"/>
  <c r="H15" i="15"/>
  <c r="J15" i="15" s="1"/>
  <c r="G15" i="15"/>
  <c r="N14" i="15"/>
  <c r="H14" i="15"/>
  <c r="J14" i="15" s="1"/>
  <c r="G14" i="15"/>
  <c r="N13" i="15"/>
  <c r="H13" i="15"/>
  <c r="J13" i="15" s="1"/>
  <c r="G13" i="15"/>
  <c r="N12" i="15"/>
  <c r="H12" i="15"/>
  <c r="J12" i="15" s="1"/>
  <c r="G12" i="15"/>
  <c r="L10" i="15"/>
  <c r="E10" i="15"/>
  <c r="N9" i="15"/>
  <c r="H9" i="15"/>
  <c r="J9" i="15" s="1"/>
  <c r="G9" i="15"/>
  <c r="N8" i="15"/>
  <c r="H8" i="15"/>
  <c r="J8" i="15" s="1"/>
  <c r="G8" i="15"/>
  <c r="N7" i="15"/>
  <c r="H7" i="15"/>
  <c r="J7" i="15" s="1"/>
  <c r="G7" i="15"/>
  <c r="N6" i="15"/>
  <c r="H6" i="15"/>
  <c r="J6" i="15" s="1"/>
  <c r="G6" i="15"/>
  <c r="N5" i="15"/>
  <c r="H5" i="15"/>
  <c r="J5" i="15" s="1"/>
  <c r="G5" i="15"/>
  <c r="L31" i="14"/>
  <c r="E31" i="14"/>
  <c r="N30" i="14"/>
  <c r="H30" i="14"/>
  <c r="J30" i="14" s="1"/>
  <c r="G30" i="14"/>
  <c r="N29" i="14"/>
  <c r="H29" i="14"/>
  <c r="J29" i="14" s="1"/>
  <c r="G29" i="14"/>
  <c r="N28" i="14"/>
  <c r="H28" i="14"/>
  <c r="J28" i="14" s="1"/>
  <c r="G28" i="14"/>
  <c r="N27" i="14"/>
  <c r="H27" i="14"/>
  <c r="J27" i="14" s="1"/>
  <c r="G27" i="14"/>
  <c r="N26" i="14"/>
  <c r="H26" i="14"/>
  <c r="J26" i="14" s="1"/>
  <c r="G26" i="14"/>
  <c r="L24" i="14"/>
  <c r="E24" i="14"/>
  <c r="N23" i="14"/>
  <c r="H23" i="14"/>
  <c r="J23" i="14" s="1"/>
  <c r="G23" i="14"/>
  <c r="N22" i="14"/>
  <c r="H22" i="14"/>
  <c r="J22" i="14" s="1"/>
  <c r="G22" i="14"/>
  <c r="N21" i="14"/>
  <c r="H21" i="14"/>
  <c r="J21" i="14" s="1"/>
  <c r="G21" i="14"/>
  <c r="N20" i="14"/>
  <c r="H20" i="14"/>
  <c r="J20" i="14" s="1"/>
  <c r="G20" i="14"/>
  <c r="N19" i="14"/>
  <c r="H19" i="14"/>
  <c r="J19" i="14" s="1"/>
  <c r="G19" i="14"/>
  <c r="L17" i="14"/>
  <c r="E17" i="14"/>
  <c r="N16" i="14"/>
  <c r="H16" i="14"/>
  <c r="J16" i="14" s="1"/>
  <c r="G16" i="14"/>
  <c r="N15" i="14"/>
  <c r="H15" i="14"/>
  <c r="J15" i="14" s="1"/>
  <c r="G15" i="14"/>
  <c r="N14" i="14"/>
  <c r="H14" i="14"/>
  <c r="J14" i="14" s="1"/>
  <c r="G14" i="14"/>
  <c r="N13" i="14"/>
  <c r="H13" i="14"/>
  <c r="J13" i="14" s="1"/>
  <c r="G13" i="14"/>
  <c r="N12" i="14"/>
  <c r="H12" i="14"/>
  <c r="J12" i="14" s="1"/>
  <c r="G12" i="14"/>
  <c r="L10" i="14"/>
  <c r="E10" i="14"/>
  <c r="N9" i="14"/>
  <c r="H9" i="14"/>
  <c r="J9" i="14" s="1"/>
  <c r="G9" i="14"/>
  <c r="N8" i="14"/>
  <c r="H8" i="14"/>
  <c r="J8" i="14" s="1"/>
  <c r="G8" i="14"/>
  <c r="N7" i="14"/>
  <c r="H7" i="14"/>
  <c r="J7" i="14" s="1"/>
  <c r="G7" i="14"/>
  <c r="N6" i="14"/>
  <c r="H6" i="14"/>
  <c r="J6" i="14" s="1"/>
  <c r="G6" i="14"/>
  <c r="N5" i="14"/>
  <c r="H5" i="14"/>
  <c r="J5" i="14" s="1"/>
  <c r="G5" i="14"/>
  <c r="L31" i="13"/>
  <c r="E31" i="13"/>
  <c r="N30" i="13"/>
  <c r="J30" i="13"/>
  <c r="H30" i="13"/>
  <c r="G30" i="13"/>
  <c r="N29" i="13"/>
  <c r="J29" i="13"/>
  <c r="H29" i="13"/>
  <c r="G29" i="13"/>
  <c r="N28" i="13"/>
  <c r="J28" i="13"/>
  <c r="H28" i="13"/>
  <c r="G28" i="13"/>
  <c r="N27" i="13"/>
  <c r="J27" i="13"/>
  <c r="H27" i="13"/>
  <c r="G27" i="13"/>
  <c r="N26" i="13"/>
  <c r="J26" i="13"/>
  <c r="H26" i="13"/>
  <c r="G26" i="13"/>
  <c r="L24" i="13"/>
  <c r="E24" i="13"/>
  <c r="N23" i="13"/>
  <c r="H23" i="13"/>
  <c r="J23" i="13" s="1"/>
  <c r="G23" i="13"/>
  <c r="N22" i="13"/>
  <c r="H22" i="13"/>
  <c r="J22" i="13" s="1"/>
  <c r="G22" i="13"/>
  <c r="N21" i="13"/>
  <c r="H21" i="13"/>
  <c r="J21" i="13" s="1"/>
  <c r="G21" i="13"/>
  <c r="N20" i="13"/>
  <c r="H20" i="13"/>
  <c r="J20" i="13" s="1"/>
  <c r="G20" i="13"/>
  <c r="N19" i="13"/>
  <c r="H19" i="13"/>
  <c r="J19" i="13" s="1"/>
  <c r="G19" i="13"/>
  <c r="L17" i="13"/>
  <c r="E17" i="13"/>
  <c r="N16" i="13"/>
  <c r="H16" i="13"/>
  <c r="J16" i="13" s="1"/>
  <c r="G16" i="13"/>
  <c r="N15" i="13"/>
  <c r="H15" i="13"/>
  <c r="J15" i="13" s="1"/>
  <c r="G15" i="13"/>
  <c r="N14" i="13"/>
  <c r="H14" i="13"/>
  <c r="J14" i="13" s="1"/>
  <c r="G14" i="13"/>
  <c r="N13" i="13"/>
  <c r="H13" i="13"/>
  <c r="J13" i="13" s="1"/>
  <c r="G13" i="13"/>
  <c r="N12" i="13"/>
  <c r="H12" i="13"/>
  <c r="J12" i="13" s="1"/>
  <c r="G12" i="13"/>
  <c r="L10" i="13"/>
  <c r="E10" i="13"/>
  <c r="N9" i="13"/>
  <c r="H9" i="13"/>
  <c r="J9" i="13" s="1"/>
  <c r="G9" i="13"/>
  <c r="N8" i="13"/>
  <c r="H8" i="13"/>
  <c r="J8" i="13" s="1"/>
  <c r="G8" i="13"/>
  <c r="N7" i="13"/>
  <c r="H7" i="13"/>
  <c r="J7" i="13" s="1"/>
  <c r="G7" i="13"/>
  <c r="N6" i="13"/>
  <c r="H6" i="13"/>
  <c r="J6" i="13" s="1"/>
  <c r="G6" i="13"/>
  <c r="N5" i="13"/>
  <c r="H5" i="13"/>
  <c r="J5" i="13" s="1"/>
  <c r="G5" i="13"/>
  <c r="L31" i="12"/>
  <c r="E31" i="12"/>
  <c r="N30" i="12"/>
  <c r="H30" i="12"/>
  <c r="J30" i="12" s="1"/>
  <c r="G30" i="12"/>
  <c r="N29" i="12"/>
  <c r="H29" i="12"/>
  <c r="J29" i="12" s="1"/>
  <c r="G29" i="12"/>
  <c r="N28" i="12"/>
  <c r="H28" i="12"/>
  <c r="J28" i="12" s="1"/>
  <c r="G28" i="12"/>
  <c r="N27" i="12"/>
  <c r="H27" i="12"/>
  <c r="J27" i="12" s="1"/>
  <c r="G27" i="12"/>
  <c r="N26" i="12"/>
  <c r="H26" i="12"/>
  <c r="J26" i="12" s="1"/>
  <c r="G26" i="12"/>
  <c r="L24" i="12"/>
  <c r="E24" i="12"/>
  <c r="N23" i="12"/>
  <c r="H23" i="12"/>
  <c r="J23" i="12" s="1"/>
  <c r="G23" i="12"/>
  <c r="N22" i="12"/>
  <c r="H22" i="12"/>
  <c r="J22" i="12" s="1"/>
  <c r="G22" i="12"/>
  <c r="N21" i="12"/>
  <c r="H21" i="12"/>
  <c r="J21" i="12" s="1"/>
  <c r="G21" i="12"/>
  <c r="N20" i="12"/>
  <c r="H20" i="12"/>
  <c r="J20" i="12" s="1"/>
  <c r="G20" i="12"/>
  <c r="N19" i="12"/>
  <c r="H19" i="12"/>
  <c r="J19" i="12" s="1"/>
  <c r="G19" i="12"/>
  <c r="L17" i="12"/>
  <c r="E17" i="12"/>
  <c r="N16" i="12"/>
  <c r="H16" i="12"/>
  <c r="J16" i="12" s="1"/>
  <c r="G16" i="12"/>
  <c r="N15" i="12"/>
  <c r="H15" i="12"/>
  <c r="J15" i="12" s="1"/>
  <c r="G15" i="12"/>
  <c r="N14" i="12"/>
  <c r="H14" i="12"/>
  <c r="J14" i="12" s="1"/>
  <c r="G14" i="12"/>
  <c r="N13" i="12"/>
  <c r="H13" i="12"/>
  <c r="J13" i="12" s="1"/>
  <c r="G13" i="12"/>
  <c r="N12" i="12"/>
  <c r="H12" i="12"/>
  <c r="J12" i="12" s="1"/>
  <c r="G12" i="12"/>
  <c r="L10" i="12"/>
  <c r="E10" i="12"/>
  <c r="N9" i="12"/>
  <c r="H9" i="12"/>
  <c r="J9" i="12" s="1"/>
  <c r="G9" i="12"/>
  <c r="N8" i="12"/>
  <c r="H8" i="12"/>
  <c r="J8" i="12" s="1"/>
  <c r="G8" i="12"/>
  <c r="N7" i="12"/>
  <c r="H7" i="12"/>
  <c r="J7" i="12" s="1"/>
  <c r="G7" i="12"/>
  <c r="N6" i="12"/>
  <c r="H6" i="12"/>
  <c r="J6" i="12" s="1"/>
  <c r="G6" i="12"/>
  <c r="N5" i="12"/>
  <c r="H5" i="12"/>
  <c r="J5" i="12" s="1"/>
  <c r="G5" i="12"/>
  <c r="J31" i="13" l="1"/>
  <c r="J31" i="14"/>
  <c r="N24" i="18"/>
  <c r="J31" i="18"/>
  <c r="N31" i="13"/>
  <c r="N24" i="19"/>
  <c r="J31" i="17"/>
  <c r="L33" i="17"/>
  <c r="N24" i="17"/>
  <c r="N31" i="15"/>
  <c r="N10" i="14"/>
  <c r="E33" i="13"/>
  <c r="J31" i="12"/>
  <c r="L33" i="19"/>
  <c r="J31" i="19"/>
  <c r="E33" i="19"/>
  <c r="E33" i="18"/>
  <c r="E33" i="17"/>
  <c r="E33" i="16"/>
  <c r="L33" i="15"/>
  <c r="E33" i="15"/>
  <c r="N17" i="14"/>
  <c r="L33" i="14"/>
  <c r="E33" i="14"/>
  <c r="J17" i="14"/>
  <c r="J10" i="14"/>
  <c r="L33" i="13"/>
  <c r="N24" i="13"/>
  <c r="N24" i="12"/>
  <c r="L33" i="12"/>
  <c r="E33" i="12"/>
  <c r="N31" i="17"/>
  <c r="N10" i="17"/>
  <c r="N17" i="17"/>
  <c r="N31" i="18"/>
  <c r="N10" i="18"/>
  <c r="N17" i="18"/>
  <c r="N31" i="19"/>
  <c r="N10" i="19"/>
  <c r="N17" i="19"/>
  <c r="J10" i="19"/>
  <c r="J17" i="19"/>
  <c r="J24" i="19"/>
  <c r="J10" i="18"/>
  <c r="J17" i="18"/>
  <c r="J24" i="18"/>
  <c r="J10" i="17"/>
  <c r="J17" i="17"/>
  <c r="J24" i="17"/>
  <c r="N31" i="16"/>
  <c r="N10" i="16"/>
  <c r="N24" i="16"/>
  <c r="N17" i="16"/>
  <c r="J24" i="16"/>
  <c r="J10" i="16"/>
  <c r="J31" i="16"/>
  <c r="J17" i="16"/>
  <c r="N24" i="15"/>
  <c r="N10" i="15"/>
  <c r="N17" i="15"/>
  <c r="J24" i="15"/>
  <c r="J31" i="15"/>
  <c r="J10" i="15"/>
  <c r="J17" i="15"/>
  <c r="N31" i="14"/>
  <c r="N24" i="14"/>
  <c r="J24" i="14"/>
  <c r="N10" i="13"/>
  <c r="N17" i="13"/>
  <c r="J10" i="13"/>
  <c r="J17" i="13"/>
  <c r="J24" i="13"/>
  <c r="N31" i="12"/>
  <c r="N10" i="12"/>
  <c r="N17" i="12"/>
  <c r="J10" i="12"/>
  <c r="J17" i="12"/>
  <c r="J24" i="12"/>
  <c r="N27" i="10"/>
  <c r="N28" i="10"/>
  <c r="N29" i="10"/>
  <c r="N30" i="10"/>
  <c r="N26" i="10"/>
  <c r="N20" i="10"/>
  <c r="N21" i="10"/>
  <c r="N22" i="10"/>
  <c r="N23" i="10"/>
  <c r="N19" i="10"/>
  <c r="N13" i="10"/>
  <c r="N14" i="10"/>
  <c r="N15" i="10"/>
  <c r="N16" i="10"/>
  <c r="N12" i="10"/>
  <c r="N6" i="10"/>
  <c r="N7" i="10"/>
  <c r="N8" i="10"/>
  <c r="N9" i="10"/>
  <c r="N5" i="10"/>
  <c r="N33" i="16" l="1"/>
  <c r="N33" i="14"/>
  <c r="N33" i="19"/>
  <c r="N33" i="18"/>
  <c r="N33" i="17"/>
  <c r="J33" i="17"/>
  <c r="N33" i="15"/>
  <c r="J33" i="14"/>
  <c r="P20" i="14" s="1"/>
  <c r="N33" i="12"/>
  <c r="J33" i="19"/>
  <c r="J33" i="18"/>
  <c r="J33" i="16"/>
  <c r="J33" i="15"/>
  <c r="N33" i="13"/>
  <c r="J33" i="13"/>
  <c r="J33" i="12"/>
  <c r="H27" i="10"/>
  <c r="H28" i="10"/>
  <c r="H29" i="10"/>
  <c r="H30" i="10"/>
  <c r="H26" i="10"/>
  <c r="H20" i="10"/>
  <c r="H21" i="10"/>
  <c r="H22" i="10"/>
  <c r="H23" i="10"/>
  <c r="H19" i="10"/>
  <c r="H13" i="10"/>
  <c r="H14" i="10"/>
  <c r="H15" i="10"/>
  <c r="H16" i="10"/>
  <c r="H12" i="10"/>
  <c r="P20" i="16" l="1"/>
  <c r="P20" i="15"/>
  <c r="P20" i="18"/>
  <c r="P20" i="19"/>
  <c r="P20" i="17"/>
  <c r="P20" i="13"/>
  <c r="P20" i="12"/>
  <c r="H6" i="10"/>
  <c r="J6" i="10" s="1"/>
  <c r="H7" i="10"/>
  <c r="J7" i="10" s="1"/>
  <c r="H8" i="10"/>
  <c r="J8" i="10" s="1"/>
  <c r="H9" i="10"/>
  <c r="J9" i="10" s="1"/>
  <c r="H5" i="10"/>
  <c r="J5" i="10" l="1"/>
  <c r="L10" i="10"/>
  <c r="L17" i="10"/>
  <c r="L24" i="10"/>
  <c r="L31" i="10"/>
  <c r="E10" i="10"/>
  <c r="E17" i="10"/>
  <c r="E24" i="10"/>
  <c r="E31" i="10"/>
  <c r="G30" i="10"/>
  <c r="G29" i="10"/>
  <c r="G28" i="10"/>
  <c r="G27" i="10"/>
  <c r="G26" i="10"/>
  <c r="G23" i="10"/>
  <c r="G22" i="10"/>
  <c r="G21" i="10"/>
  <c r="G20" i="10"/>
  <c r="G19" i="10"/>
  <c r="G16" i="10"/>
  <c r="G15" i="10"/>
  <c r="G14" i="10"/>
  <c r="G13" i="10"/>
  <c r="G12" i="10"/>
  <c r="G9" i="10"/>
  <c r="G8" i="10"/>
  <c r="G7" i="10"/>
  <c r="G6" i="10"/>
  <c r="G5" i="10"/>
  <c r="J30" i="10" l="1"/>
  <c r="J29" i="10"/>
  <c r="J28" i="10"/>
  <c r="J27" i="10"/>
  <c r="J26" i="10"/>
  <c r="J23" i="10"/>
  <c r="J22" i="10"/>
  <c r="J21" i="10"/>
  <c r="J20" i="10"/>
  <c r="J19" i="10"/>
  <c r="J16" i="10"/>
  <c r="J15" i="10"/>
  <c r="J14" i="10"/>
  <c r="J13" i="10"/>
  <c r="J12" i="10"/>
  <c r="J10" i="10"/>
  <c r="N10" i="10"/>
  <c r="L33" i="10"/>
  <c r="E33" i="10"/>
  <c r="N31" i="10" l="1"/>
  <c r="N17" i="10"/>
  <c r="J31" i="10"/>
  <c r="J24" i="10"/>
  <c r="N24" i="10"/>
  <c r="J17" i="10"/>
  <c r="J33" i="10" l="1"/>
  <c r="N33" i="10"/>
  <c r="P20" i="10" l="1"/>
</calcChain>
</file>

<file path=xl/sharedStrings.xml><?xml version="1.0" encoding="utf-8"?>
<sst xmlns="http://schemas.openxmlformats.org/spreadsheetml/2006/main" count="389" uniqueCount="42">
  <si>
    <t>COST LIMIT TESTING WORKBOOK INSTRUCTIONS</t>
  </si>
  <si>
    <r>
      <rPr>
        <b/>
        <u/>
        <sz val="10"/>
        <color theme="1"/>
        <rFont val="Calibri"/>
        <family val="2"/>
        <scheme val="minor"/>
      </rPr>
      <t>Overview of DCA Cost Limits</t>
    </r>
    <r>
      <rPr>
        <sz val="10"/>
        <color theme="1"/>
        <rFont val="Calibri"/>
        <family val="2"/>
        <scheme val="minor"/>
      </rPr>
      <t xml:space="preserve">:
DCA cost limits are derived in the following way:
(a) </t>
    </r>
    <r>
      <rPr>
        <b/>
        <sz val="10"/>
        <color theme="1"/>
        <rFont val="Calibri"/>
        <family val="2"/>
        <scheme val="minor"/>
      </rPr>
      <t>HUD limits</t>
    </r>
    <r>
      <rPr>
        <sz val="10"/>
        <color theme="1"/>
        <rFont val="Calibri"/>
        <family val="2"/>
        <scheme val="minor"/>
      </rPr>
      <t xml:space="preserve">: The starting point is the applicable HUD TDC cost limit from the office of Public and Indian Housing. See https://www.hud.gov/sites/dfiles/PIH/documents/TDCs_2020.pdf for more information.
(b) </t>
    </r>
    <r>
      <rPr>
        <b/>
        <sz val="10"/>
        <color theme="1"/>
        <rFont val="Calibri"/>
        <family val="2"/>
        <scheme val="minor"/>
      </rPr>
      <t>DCA adjustments</t>
    </r>
    <r>
      <rPr>
        <sz val="10"/>
        <color theme="1"/>
        <rFont val="Calibri"/>
        <family val="2"/>
        <scheme val="minor"/>
      </rPr>
      <t xml:space="preserve">: DCA then applies the cost limit adjustment factors posted in the 2021 QAP in </t>
    </r>
    <r>
      <rPr>
        <i/>
        <sz val="10"/>
        <color theme="1"/>
        <rFont val="Calibri"/>
        <family val="2"/>
        <scheme val="minor"/>
      </rPr>
      <t>Threshold, II. Cost Limits</t>
    </r>
    <r>
      <rPr>
        <sz val="10"/>
        <color theme="1"/>
        <rFont val="Calibri"/>
        <family val="2"/>
        <scheme val="minor"/>
      </rPr>
      <t xml:space="preserve">.  
</t>
    </r>
    <r>
      <rPr>
        <b/>
        <u/>
        <sz val="10"/>
        <color theme="1"/>
        <rFont val="Calibri"/>
        <family val="2"/>
        <scheme val="minor"/>
      </rPr>
      <t>Workbook purpose</t>
    </r>
    <r>
      <rPr>
        <sz val="10"/>
        <color theme="1"/>
        <rFont val="Calibri"/>
        <family val="2"/>
        <scheme val="minor"/>
      </rPr>
      <t xml:space="preserve">:
Applicants may note that the DCA Housing Tax Credit Core Application tab </t>
    </r>
    <r>
      <rPr>
        <i/>
        <sz val="10"/>
        <color theme="1"/>
        <rFont val="Calibri"/>
        <family val="2"/>
        <scheme val="minor"/>
      </rPr>
      <t>Part VIII-Threshold Criteria</t>
    </r>
    <r>
      <rPr>
        <sz val="10"/>
        <color theme="1"/>
        <rFont val="Calibri"/>
        <family val="2"/>
        <scheme val="minor"/>
      </rPr>
      <t xml:space="preserve">, under </t>
    </r>
    <r>
      <rPr>
        <i/>
        <sz val="10"/>
        <color theme="1"/>
        <rFont val="Calibri"/>
        <family val="2"/>
        <scheme val="minor"/>
      </rPr>
      <t>II. Cost Limits</t>
    </r>
    <r>
      <rPr>
        <sz val="10"/>
        <color theme="1"/>
        <rFont val="Calibri"/>
        <family val="2"/>
        <scheme val="minor"/>
      </rPr>
      <t xml:space="preserve">, the applicable cost limit is auto-calculated. That tab in the Core Application is the final reference for determining cost limit levels for the application submitted, and is automated based on what the applicant fills out in multiple tabs elsewhere in the Core Application. 
This Cost Limit Testing Workbook is intended to add transparency to how DCA cost limits are calculated based on an initial HUD cost limit, in addition to easing the process of testing cost limits before filling out a Core Application.   
</t>
    </r>
    <r>
      <rPr>
        <b/>
        <u/>
        <sz val="10"/>
        <color theme="1"/>
        <rFont val="Calibri"/>
        <family val="2"/>
        <scheme val="minor"/>
      </rPr>
      <t>Steps for utilizing this workbook</t>
    </r>
    <r>
      <rPr>
        <sz val="10"/>
        <color theme="1"/>
        <rFont val="Calibri"/>
        <family val="2"/>
        <scheme val="minor"/>
      </rPr>
      <t xml:space="preserve">: 
1. </t>
    </r>
    <r>
      <rPr>
        <b/>
        <sz val="10"/>
        <color theme="1"/>
        <rFont val="Calibri"/>
        <family val="2"/>
        <scheme val="minor"/>
      </rPr>
      <t>Identify the cost limit area</t>
    </r>
    <r>
      <rPr>
        <sz val="10"/>
        <color theme="1"/>
        <rFont val="Calibri"/>
        <family val="2"/>
        <scheme val="minor"/>
      </rPr>
      <t xml:space="preserve">: Each of the subsequent tabs matches a HUD cost limit area. To identify which cost limit area applies to your development, look in the list of counties by HUD cost limit area published in the 2021 QAP in </t>
    </r>
    <r>
      <rPr>
        <i/>
        <sz val="10"/>
        <color theme="1"/>
        <rFont val="Calibri"/>
        <family val="2"/>
        <scheme val="minor"/>
      </rPr>
      <t>Threshold, II. Cost Limits</t>
    </r>
    <r>
      <rPr>
        <sz val="10"/>
        <color theme="1"/>
        <rFont val="Calibri"/>
        <family val="2"/>
        <scheme val="minor"/>
      </rPr>
      <t xml:space="preserve">. 
2. </t>
    </r>
    <r>
      <rPr>
        <b/>
        <sz val="10"/>
        <color theme="1"/>
        <rFont val="Calibri"/>
        <family val="2"/>
        <scheme val="minor"/>
      </rPr>
      <t>Match unit counts to structure type</t>
    </r>
    <r>
      <rPr>
        <sz val="10"/>
        <color theme="1"/>
        <rFont val="Calibri"/>
        <family val="2"/>
        <scheme val="minor"/>
      </rPr>
      <t xml:space="preserve">: unit counts need to be matched to the appropriate structure type. HUD lists four types of structures: "Detached/Semi-Detached," "Row house," "Walkup," and "Elevator." 
Applicants should note that the DCA Housing Tax Credit Core Application, in tab [X Revenues &amp; Expenses], is a list of structure type options for utility allowance purposes that differs from HUD's four structure types. The below list shows which DCA structure types fall into which HUD structure type category as of the 2021 QAP:
</t>
    </r>
    <r>
      <rPr>
        <i/>
        <sz val="10"/>
        <color theme="1"/>
        <rFont val="Calibri"/>
        <family val="2"/>
        <scheme val="minor"/>
      </rPr>
      <t>Detached/Semi-Detached</t>
    </r>
    <r>
      <rPr>
        <sz val="10"/>
        <color theme="1"/>
        <rFont val="Calibri"/>
        <family val="2"/>
        <scheme val="minor"/>
      </rPr>
      <t xml:space="preserve">: "SF Detached", "Duplex", "Manufactured home" 
</t>
    </r>
    <r>
      <rPr>
        <i/>
        <sz val="10"/>
        <color theme="1"/>
        <rFont val="Calibri"/>
        <family val="2"/>
        <scheme val="minor"/>
      </rPr>
      <t>Row House</t>
    </r>
    <r>
      <rPr>
        <sz val="10"/>
        <color theme="1"/>
        <rFont val="Calibri"/>
        <family val="2"/>
        <scheme val="minor"/>
      </rPr>
      <t xml:space="preserve">: "1-story", "Townhome"
</t>
    </r>
    <r>
      <rPr>
        <i/>
        <sz val="10"/>
        <color theme="1"/>
        <rFont val="Calibri"/>
        <family val="2"/>
        <scheme val="minor"/>
      </rPr>
      <t>Walkup</t>
    </r>
    <r>
      <rPr>
        <sz val="10"/>
        <color theme="1"/>
        <rFont val="Calibri"/>
        <family val="2"/>
        <scheme val="minor"/>
      </rPr>
      <t xml:space="preserve">: "2-Story Walkup"
</t>
    </r>
    <r>
      <rPr>
        <i/>
        <sz val="10"/>
        <color theme="1"/>
        <rFont val="Calibri"/>
        <family val="2"/>
        <scheme val="minor"/>
      </rPr>
      <t>Elevator</t>
    </r>
    <r>
      <rPr>
        <sz val="10"/>
        <color theme="1"/>
        <rFont val="Calibri"/>
        <family val="2"/>
        <scheme val="minor"/>
      </rPr>
      <t>: "2-Story", "3+ Story"
3.</t>
    </r>
    <r>
      <rPr>
        <b/>
        <sz val="10"/>
        <color theme="1"/>
        <rFont val="Calibri"/>
        <family val="2"/>
        <scheme val="minor"/>
      </rPr>
      <t xml:space="preserve"> Determine unit eligibility for 10% cost limit increase</t>
    </r>
    <r>
      <rPr>
        <sz val="10"/>
        <color theme="1"/>
        <rFont val="Calibri"/>
        <family val="2"/>
        <scheme val="minor"/>
      </rPr>
      <t xml:space="preserve">: some units may qualify for a 10% cost limit increase. For such units, enter their counts in the blue cells on the right ("Historic/Transit Oriented Development Cost Limits"). For more information on eligibility, see [Threshold section]. 
All other units that do not qualify for the 10% cost limit increase should be entered in the column of blue cells on the left ("Standard DCA Cost Limits"). 
4. </t>
    </r>
    <r>
      <rPr>
        <b/>
        <sz val="10"/>
        <color theme="1"/>
        <rFont val="Calibri"/>
        <family val="2"/>
        <scheme val="minor"/>
      </rPr>
      <t>Review the calculated cost limits</t>
    </r>
    <r>
      <rPr>
        <sz val="10"/>
        <color theme="1"/>
        <rFont val="Calibri"/>
        <family val="2"/>
        <scheme val="minor"/>
      </rPr>
      <t xml:space="preserve">: the "Project Cost Limit" cell on the right of each tab will auto-calculate the appropriate cost limit based on the unit mix entered into the blue cells. </t>
    </r>
  </si>
  <si>
    <t>HUD COST LIMIT AREA: CHATTANOOGA</t>
  </si>
  <si>
    <r>
      <rPr>
        <b/>
        <u/>
        <sz val="10"/>
        <rFont val="Calibri"/>
        <family val="2"/>
        <scheme val="minor"/>
      </rPr>
      <t>Units under standard DCA cost limits</t>
    </r>
    <r>
      <rPr>
        <b/>
        <sz val="10"/>
        <rFont val="Calibri"/>
        <family val="2"/>
        <scheme val="minor"/>
      </rPr>
      <t xml:space="preserve">: 
enter New Construction and Acquisition/Rehabilitation units
that do not qualify under </t>
    </r>
    <r>
      <rPr>
        <b/>
        <i/>
        <sz val="10"/>
        <rFont val="Calibri"/>
        <family val="2"/>
        <scheme val="minor"/>
      </rPr>
      <t>Threshold, II. Cost limits</t>
    </r>
    <r>
      <rPr>
        <b/>
        <sz val="10"/>
        <rFont val="Calibri"/>
        <family val="2"/>
        <scheme val="minor"/>
      </rPr>
      <t xml:space="preserve">, subsection </t>
    </r>
    <r>
      <rPr>
        <b/>
        <i/>
        <sz val="10"/>
        <rFont val="Calibri"/>
        <family val="2"/>
        <scheme val="minor"/>
      </rPr>
      <t>Cost Limits for Historic/Transit Oriented Properties</t>
    </r>
  </si>
  <si>
    <r>
      <rPr>
        <b/>
        <u/>
        <sz val="10"/>
        <rFont val="Calibri"/>
        <family val="2"/>
        <scheme val="minor"/>
      </rPr>
      <t>Units qualifying for points-based cost limit increase</t>
    </r>
    <r>
      <rPr>
        <b/>
        <sz val="10"/>
        <rFont val="Calibri"/>
        <family val="2"/>
        <scheme val="minor"/>
      </rPr>
      <t xml:space="preserve">: 
enter any units that qualify under </t>
    </r>
    <r>
      <rPr>
        <b/>
        <i/>
        <sz val="10"/>
        <rFont val="Calibri"/>
        <family val="2"/>
        <scheme val="minor"/>
      </rPr>
      <t xml:space="preserve">Threshold, II. Cost limits, </t>
    </r>
    <r>
      <rPr>
        <b/>
        <sz val="10"/>
        <rFont val="Calibri"/>
        <family val="2"/>
        <scheme val="minor"/>
      </rPr>
      <t xml:space="preserve">subsection </t>
    </r>
    <r>
      <rPr>
        <b/>
        <i/>
        <sz val="10"/>
        <rFont val="Calibri"/>
        <family val="2"/>
        <scheme val="minor"/>
      </rPr>
      <t>Cost Limits for Historic/Transit Oriented Properties</t>
    </r>
  </si>
  <si>
    <t>Unit Type</t>
  </si>
  <si>
    <t>Enter unit count</t>
  </si>
  <si>
    <t>HUD Unit Cost Limit total by Unit Type</t>
  </si>
  <si>
    <t>DCA Increase</t>
  </si>
  <si>
    <t>Baseline 
DCA Cost Limits</t>
  </si>
  <si>
    <t>Historic or TOD Increase</t>
  </si>
  <si>
    <t>DCA Cost Limit + 10% Increase</t>
  </si>
  <si>
    <t>Detached/
Semi-Detached</t>
  </si>
  <si>
    <t>Efficiency</t>
  </si>
  <si>
    <t>1 BR</t>
  </si>
  <si>
    <t>2 BR</t>
  </si>
  <si>
    <t>TDC Cost Limit Area:</t>
  </si>
  <si>
    <t>3 BR</t>
  </si>
  <si>
    <t>Chattanooga, TN</t>
  </si>
  <si>
    <t>4 BR</t>
  </si>
  <si>
    <t>Subotal</t>
  </si>
  <si>
    <t>Row House</t>
  </si>
  <si>
    <t>Project Cost Limit:</t>
  </si>
  <si>
    <t>Walkup</t>
  </si>
  <si>
    <t>Elevator</t>
  </si>
  <si>
    <t>Total Per Construction Type</t>
  </si>
  <si>
    <t>HUD COST LIMIT AREA: ALBANY</t>
  </si>
  <si>
    <t>Albany</t>
  </si>
  <si>
    <t>HUD COST LIMIT AREA: ATHENS</t>
  </si>
  <si>
    <t>Athens</t>
  </si>
  <si>
    <t>HUD COST LIMIT AREA: ATLANTA</t>
  </si>
  <si>
    <t>Atlanta</t>
  </si>
  <si>
    <t>HUD COST LIMIT AREA: AUGUSTA</t>
  </si>
  <si>
    <t>Augusta</t>
  </si>
  <si>
    <t>HUD COST LIMIT AREA: COLUMBUS</t>
  </si>
  <si>
    <t>Columbus</t>
  </si>
  <si>
    <t>HUD COST LIMIT AREA: MACON</t>
  </si>
  <si>
    <t>Macon</t>
  </si>
  <si>
    <t>HUD COST LIMIT AREA: SAVANNAH</t>
  </si>
  <si>
    <t>Savannah</t>
  </si>
  <si>
    <t>HUD COST LIMIT AREA: VALDOSTA</t>
  </si>
  <si>
    <t>Valdosta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</si>
</sst>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8"/>
      <name val="Calibri"/>
      <family val="2"/>
      <scheme val="minor"/>
    </font>
    <font>
      <b/>
      <sz val="10"/>
      <name val="Calibri"/>
      <family val="2"/>
      <scheme val="minor"/>
    </font>
    <font>
      <b/>
      <u/>
      <sz val="10"/>
      <name val="Calibri"/>
      <family val="2"/>
      <scheme val="minor"/>
    </font>
    <font>
      <b/>
      <sz val="10"/>
      <color theme="0"/>
      <name val="Calibri"/>
      <family val="2"/>
      <scheme val="minor"/>
    </font>
    <font>
      <sz val="10"/>
      <name val="Calibri"/>
      <family val="2"/>
      <scheme val="minor"/>
    </font>
    <font>
      <sz val="7"/>
      <color rgb="FFFF0000"/>
      <name val="Calibri"/>
      <family val="2"/>
      <scheme val="minor"/>
    </font>
    <font>
      <sz val="10"/>
      <color indexed="9"/>
      <name val="Calibri"/>
      <family val="2"/>
      <scheme val="minor"/>
    </font>
    <font>
      <sz val="8"/>
      <name val="Calibri"/>
      <family val="2"/>
      <scheme val="minor"/>
    </font>
    <font>
      <b/>
      <sz val="8"/>
      <color rgb="FF0000FF"/>
      <name val="Calibri"/>
      <family val="2"/>
      <scheme val="minor"/>
    </font>
    <font>
      <sz val="8"/>
      <color rgb="FF0000FF"/>
      <name val="Calibri"/>
      <family val="2"/>
      <scheme val="minor"/>
    </font>
    <font>
      <sz val="8"/>
      <color theme="1"/>
      <name val="Calibri"/>
      <family val="2"/>
      <scheme val="minor"/>
    </font>
    <font>
      <b/>
      <sz val="9"/>
      <name val="Calibri"/>
      <family val="2"/>
      <scheme val="minor"/>
    </font>
    <font>
      <b/>
      <sz val="10"/>
      <color rgb="FF0000FF"/>
      <name val="Calibri"/>
      <family val="2"/>
      <scheme val="minor"/>
    </font>
    <font>
      <i/>
      <sz val="8"/>
      <name val="Calibri"/>
      <family val="2"/>
      <scheme val="minor"/>
    </font>
    <font>
      <b/>
      <sz val="7"/>
      <color rgb="FFFF0000"/>
      <name val="Calibri"/>
      <family val="2"/>
      <scheme val="minor"/>
    </font>
    <font>
      <b/>
      <sz val="12"/>
      <color rgb="FFFF0000"/>
      <name val="Calibri"/>
      <family val="2"/>
      <scheme val="minor"/>
    </font>
    <font>
      <b/>
      <sz val="14"/>
      <color rgb="FFFF0000"/>
      <name val="Calibri"/>
      <family val="2"/>
      <scheme val="minor"/>
    </font>
    <font>
      <sz val="7"/>
      <name val="Calibri"/>
      <family val="2"/>
      <scheme val="minor"/>
    </font>
    <font>
      <b/>
      <i/>
      <sz val="10"/>
      <name val="Calibri"/>
      <family val="2"/>
      <scheme val="minor"/>
    </font>
    <font>
      <b/>
      <sz val="15"/>
      <color theme="0"/>
      <name val="Calibri"/>
      <family val="2"/>
      <scheme val="minor"/>
    </font>
    <font>
      <b/>
      <sz val="8"/>
      <color rgb="FF4F81BD"/>
      <name val="Calibri"/>
      <family val="2"/>
      <scheme val="minor"/>
    </font>
    <font>
      <b/>
      <sz val="7"/>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rgb="FF0000FF"/>
        <bgColor indexed="64"/>
      </patternFill>
    </fill>
    <fill>
      <patternFill patternType="solid">
        <fgColor rgb="FFCCFFFF"/>
        <bgColor indexed="64"/>
      </patternFill>
    </fill>
    <fill>
      <patternFill patternType="solid">
        <fgColor theme="2" tint="-9.9978637043366805E-2"/>
        <bgColor indexed="64"/>
      </patternFill>
    </fill>
  </fills>
  <borders count="14">
    <border>
      <left/>
      <right/>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46">
    <xf numFmtId="0" fontId="0" fillId="0" borderId="0" xfId="0"/>
    <xf numFmtId="0" fontId="2" fillId="2" borderId="0" xfId="0" applyFont="1" applyFill="1" applyAlignment="1">
      <alignment horizontal="center"/>
    </xf>
    <xf numFmtId="0" fontId="8" fillId="0" borderId="0" xfId="0" applyFont="1"/>
    <xf numFmtId="0" fontId="0" fillId="0" borderId="0" xfId="0" applyFont="1"/>
    <xf numFmtId="0" fontId="7" fillId="0" borderId="0" xfId="0" applyFont="1" applyFill="1" applyAlignment="1">
      <alignment horizontal="center" vertical="center"/>
    </xf>
    <xf numFmtId="0" fontId="4" fillId="0" borderId="0" xfId="0" applyFont="1" applyFill="1" applyAlignment="1">
      <alignment horizontal="right" vertical="top" wrapText="1"/>
    </xf>
    <xf numFmtId="0" fontId="8" fillId="0" borderId="0" xfId="0" applyFont="1" applyFill="1"/>
    <xf numFmtId="0" fontId="0" fillId="0" borderId="0" xfId="0" applyFont="1" applyFill="1"/>
    <xf numFmtId="0" fontId="9" fillId="0" borderId="0" xfId="0" applyFont="1" applyAlignment="1">
      <alignment vertical="top" wrapText="1"/>
    </xf>
    <xf numFmtId="0" fontId="8" fillId="0" borderId="0" xfId="0" applyFont="1" applyAlignment="1">
      <alignment vertical="center"/>
    </xf>
    <xf numFmtId="0" fontId="10" fillId="0" borderId="0" xfId="0" applyFont="1"/>
    <xf numFmtId="0" fontId="11" fillId="0" borderId="7" xfId="0" applyFont="1" applyBorder="1" applyAlignment="1">
      <alignment horizontal="justify"/>
    </xf>
    <xf numFmtId="0" fontId="11" fillId="0" borderId="7" xfId="0" applyFont="1" applyBorder="1" applyAlignment="1">
      <alignment wrapText="1"/>
    </xf>
    <xf numFmtId="0" fontId="11" fillId="0" borderId="7" xfId="0" applyFont="1" applyBorder="1" applyAlignment="1">
      <alignment horizontal="center" wrapText="1"/>
    </xf>
    <xf numFmtId="0" fontId="11" fillId="0" borderId="0" xfId="0" applyFont="1" applyAlignment="1" applyProtection="1">
      <alignment horizontal="justify" vertical="center"/>
    </xf>
    <xf numFmtId="37" fontId="13" fillId="3" borderId="9" xfId="0" applyNumberFormat="1" applyFont="1" applyFill="1" applyBorder="1" applyAlignment="1">
      <alignment horizontal="center" vertical="center"/>
    </xf>
    <xf numFmtId="3" fontId="14" fillId="0" borderId="0" xfId="0" applyNumberFormat="1" applyFont="1" applyAlignment="1">
      <alignment vertical="center"/>
    </xf>
    <xf numFmtId="0" fontId="11" fillId="0" borderId="0" xfId="0" applyFont="1" applyAlignment="1">
      <alignment horizontal="left" vertical="center"/>
    </xf>
    <xf numFmtId="3" fontId="13" fillId="0" borderId="0" xfId="0" applyNumberFormat="1" applyFont="1" applyAlignment="1">
      <alignment horizontal="center" vertical="center"/>
    </xf>
    <xf numFmtId="2" fontId="11" fillId="0" borderId="0" xfId="0" applyNumberFormat="1" applyFont="1" applyAlignment="1">
      <alignment horizontal="center" vertical="center"/>
    </xf>
    <xf numFmtId="0" fontId="11" fillId="0" borderId="0" xfId="0" applyFont="1" applyAlignment="1">
      <alignment horizontal="left" vertical="top" wrapText="1"/>
    </xf>
    <xf numFmtId="0" fontId="11" fillId="0" borderId="0" xfId="0" applyFont="1" applyAlignment="1">
      <alignment horizontal="justify" vertical="center"/>
    </xf>
    <xf numFmtId="0" fontId="18" fillId="0" borderId="0" xfId="0" applyFont="1" applyAlignment="1">
      <alignment vertical="top"/>
    </xf>
    <xf numFmtId="0" fontId="11" fillId="0" borderId="0" xfId="0" applyFont="1" applyAlignment="1">
      <alignment horizontal="center" wrapText="1"/>
    </xf>
    <xf numFmtId="0" fontId="11" fillId="0" borderId="0" xfId="0" applyFont="1" applyAlignment="1">
      <alignment vertical="top"/>
    </xf>
    <xf numFmtId="3" fontId="14" fillId="0" borderId="0" xfId="0" applyNumberFormat="1" applyFont="1"/>
    <xf numFmtId="0" fontId="10" fillId="0" borderId="0" xfId="0" applyFont="1" applyAlignment="1">
      <alignment horizontal="center" vertical="center" wrapText="1"/>
    </xf>
    <xf numFmtId="0" fontId="11" fillId="0" borderId="0" xfId="0" applyFont="1" applyAlignment="1">
      <alignment vertical="center"/>
    </xf>
    <xf numFmtId="164" fontId="8" fillId="0" borderId="0" xfId="1" applyNumberFormat="1" applyFont="1" applyAlignment="1">
      <alignment horizontal="right" vertical="center"/>
    </xf>
    <xf numFmtId="164" fontId="8" fillId="0" borderId="13" xfId="1" applyNumberFormat="1" applyFont="1" applyBorder="1" applyAlignment="1">
      <alignment horizontal="right" vertical="center"/>
    </xf>
    <xf numFmtId="0" fontId="11" fillId="0" borderId="13" xfId="0" applyFont="1" applyBorder="1" applyAlignment="1">
      <alignment horizontal="center" vertical="center" wrapText="1"/>
    </xf>
    <xf numFmtId="3" fontId="15" fillId="0" borderId="8" xfId="0" applyNumberFormat="1" applyFont="1" applyBorder="1" applyAlignment="1">
      <alignment horizontal="center" vertical="center"/>
    </xf>
    <xf numFmtId="0" fontId="15" fillId="0" borderId="0" xfId="0" applyFont="1" applyAlignment="1">
      <alignment vertical="center"/>
    </xf>
    <xf numFmtId="3" fontId="15" fillId="0" borderId="0" xfId="0" applyNumberFormat="1" applyFont="1" applyAlignment="1">
      <alignment horizontal="center" vertical="center"/>
    </xf>
    <xf numFmtId="3" fontId="15" fillId="0" borderId="0" xfId="0" applyNumberFormat="1" applyFont="1" applyBorder="1" applyAlignment="1">
      <alignment horizontal="center" vertical="center"/>
    </xf>
    <xf numFmtId="0" fontId="17" fillId="0" borderId="0" xfId="0" applyFont="1" applyAlignment="1">
      <alignment horizontal="left" vertical="center"/>
    </xf>
    <xf numFmtId="0" fontId="11" fillId="0" borderId="0" xfId="0" applyFont="1" applyAlignment="1">
      <alignment horizontal="center" vertical="center"/>
    </xf>
    <xf numFmtId="0" fontId="17" fillId="0" borderId="0" xfId="0" applyFont="1" applyAlignment="1">
      <alignment vertical="top"/>
    </xf>
    <xf numFmtId="0" fontId="15" fillId="0" borderId="0" xfId="0" applyFont="1" applyAlignment="1">
      <alignment horizontal="center" vertical="center"/>
    </xf>
    <xf numFmtId="0" fontId="12" fillId="0" borderId="7" xfId="0" applyFont="1" applyBorder="1" applyAlignment="1">
      <alignment horizontal="center" wrapText="1"/>
    </xf>
    <xf numFmtId="0" fontId="24" fillId="0" borderId="0" xfId="0" applyFont="1" applyAlignment="1">
      <alignment horizontal="justify" vertical="top" wrapText="1"/>
    </xf>
    <xf numFmtId="0" fontId="25" fillId="0" borderId="4" xfId="0" applyFont="1" applyBorder="1" applyAlignment="1">
      <alignment horizontal="right" vertical="top"/>
    </xf>
    <xf numFmtId="3" fontId="4" fillId="0" borderId="0" xfId="0" applyNumberFormat="1" applyFont="1" applyBorder="1" applyAlignment="1">
      <alignment horizontal="center" vertical="top"/>
    </xf>
    <xf numFmtId="0" fontId="4" fillId="0" borderId="0" xfId="0" applyFont="1" applyAlignment="1">
      <alignment horizontal="center" vertical="top"/>
    </xf>
    <xf numFmtId="3" fontId="4" fillId="0" borderId="4" xfId="0" applyNumberFormat="1" applyFont="1" applyBorder="1" applyAlignment="1">
      <alignment horizontal="center" vertical="top"/>
    </xf>
    <xf numFmtId="0" fontId="5" fillId="0" borderId="0" xfId="0" applyFont="1" applyAlignment="1">
      <alignment vertical="top"/>
    </xf>
    <xf numFmtId="164" fontId="8" fillId="0" borderId="0" xfId="1" applyNumberFormat="1" applyFont="1" applyBorder="1" applyAlignment="1">
      <alignment horizontal="right" vertical="center"/>
    </xf>
    <xf numFmtId="0" fontId="0" fillId="0" borderId="0" xfId="0" applyFont="1" applyBorder="1"/>
    <xf numFmtId="0" fontId="0" fillId="4" borderId="0" xfId="0" applyFont="1" applyFill="1"/>
    <xf numFmtId="3" fontId="0" fillId="4" borderId="0" xfId="0" applyNumberFormat="1" applyFont="1" applyFill="1"/>
    <xf numFmtId="0" fontId="0" fillId="4" borderId="0" xfId="0" applyFont="1" applyFill="1" applyProtection="1"/>
    <xf numFmtId="0" fontId="0" fillId="0" borderId="0" xfId="0" applyFont="1" applyProtection="1"/>
    <xf numFmtId="0" fontId="7" fillId="0" borderId="0" xfId="0" applyFont="1" applyFill="1" applyAlignment="1" applyProtection="1">
      <alignment horizontal="center" vertical="center"/>
    </xf>
    <xf numFmtId="0" fontId="4" fillId="0" borderId="0" xfId="0" applyFont="1" applyFill="1" applyAlignment="1" applyProtection="1">
      <alignment horizontal="right" vertical="top" wrapText="1"/>
    </xf>
    <xf numFmtId="0" fontId="8" fillId="0" borderId="0" xfId="0" applyFont="1" applyFill="1" applyProtection="1"/>
    <xf numFmtId="0" fontId="0" fillId="0" borderId="0" xfId="0" applyFont="1" applyFill="1" applyProtection="1"/>
    <xf numFmtId="0" fontId="9" fillId="0" borderId="0" xfId="0" applyFont="1" applyAlignment="1" applyProtection="1">
      <alignment vertical="top" wrapText="1"/>
    </xf>
    <xf numFmtId="0" fontId="8" fillId="0" borderId="0" xfId="0" applyFont="1" applyAlignment="1" applyProtection="1">
      <alignment vertical="center"/>
    </xf>
    <xf numFmtId="0" fontId="10" fillId="0" borderId="0" xfId="0" applyFont="1" applyProtection="1"/>
    <xf numFmtId="0" fontId="11" fillId="0" borderId="7" xfId="0" applyFont="1" applyBorder="1" applyAlignment="1" applyProtection="1">
      <alignment horizontal="justify"/>
    </xf>
    <xf numFmtId="0" fontId="12" fillId="0" borderId="7" xfId="0" applyFont="1" applyBorder="1" applyAlignment="1" applyProtection="1">
      <alignment horizontal="center" wrapText="1"/>
    </xf>
    <xf numFmtId="0" fontId="11" fillId="0" borderId="7" xfId="0" applyFont="1" applyBorder="1" applyAlignment="1" applyProtection="1">
      <alignment horizontal="center" wrapText="1"/>
    </xf>
    <xf numFmtId="0" fontId="8" fillId="0" borderId="0" xfId="0" applyFont="1" applyProtection="1"/>
    <xf numFmtId="0" fontId="11" fillId="0" borderId="7" xfId="0" applyFont="1" applyBorder="1" applyAlignment="1" applyProtection="1">
      <alignment wrapText="1"/>
    </xf>
    <xf numFmtId="3" fontId="14" fillId="0" borderId="0" xfId="0" applyNumberFormat="1" applyFont="1" applyAlignment="1" applyProtection="1">
      <alignment vertical="center"/>
    </xf>
    <xf numFmtId="0" fontId="11" fillId="0" borderId="0" xfId="0" applyFont="1" applyAlignment="1" applyProtection="1">
      <alignment horizontal="left" vertical="center"/>
    </xf>
    <xf numFmtId="3" fontId="13" fillId="0" borderId="0" xfId="0" applyNumberFormat="1" applyFont="1" applyAlignment="1" applyProtection="1">
      <alignment horizontal="center" vertical="center"/>
    </xf>
    <xf numFmtId="2" fontId="11" fillId="0" borderId="0" xfId="0" applyNumberFormat="1" applyFont="1" applyAlignment="1" applyProtection="1">
      <alignment horizontal="center" vertical="center"/>
    </xf>
    <xf numFmtId="0" fontId="11" fillId="0" borderId="0" xfId="0" applyFont="1" applyAlignment="1" applyProtection="1">
      <alignment horizontal="left" vertical="top" wrapText="1"/>
    </xf>
    <xf numFmtId="0" fontId="25" fillId="0" borderId="4" xfId="0" applyFont="1" applyBorder="1" applyAlignment="1" applyProtection="1">
      <alignment horizontal="right" vertical="top"/>
    </xf>
    <xf numFmtId="3" fontId="4" fillId="0" borderId="0" xfId="0" applyNumberFormat="1" applyFont="1" applyBorder="1" applyAlignment="1" applyProtection="1">
      <alignment horizontal="center" vertical="top"/>
    </xf>
    <xf numFmtId="0" fontId="24" fillId="0" borderId="0" xfId="0" applyFont="1" applyAlignment="1" applyProtection="1">
      <alignment horizontal="justify" vertical="top" wrapText="1"/>
    </xf>
    <xf numFmtId="0" fontId="4" fillId="0" borderId="0" xfId="0" applyFont="1" applyAlignment="1" applyProtection="1">
      <alignment horizontal="center" vertical="top"/>
    </xf>
    <xf numFmtId="3" fontId="4" fillId="0" borderId="4" xfId="0" applyNumberFormat="1" applyFont="1" applyBorder="1" applyAlignment="1" applyProtection="1">
      <alignment horizontal="center" vertical="top"/>
    </xf>
    <xf numFmtId="0" fontId="5" fillId="0" borderId="0" xfId="0" applyFont="1" applyAlignment="1" applyProtection="1">
      <alignment vertical="top"/>
    </xf>
    <xf numFmtId="3" fontId="0" fillId="4" borderId="0" xfId="0" applyNumberFormat="1" applyFont="1" applyFill="1" applyProtection="1"/>
    <xf numFmtId="0" fontId="18" fillId="0" borderId="0" xfId="0" applyFont="1" applyAlignment="1" applyProtection="1">
      <alignment vertical="top"/>
    </xf>
    <xf numFmtId="0" fontId="11" fillId="0" borderId="0" xfId="0" applyFont="1" applyAlignment="1" applyProtection="1">
      <alignment horizontal="center" wrapText="1"/>
    </xf>
    <xf numFmtId="0" fontId="11" fillId="0" borderId="0" xfId="0" applyFont="1" applyAlignment="1" applyProtection="1">
      <alignment vertical="top"/>
    </xf>
    <xf numFmtId="3" fontId="14" fillId="0" borderId="0" xfId="0" applyNumberFormat="1" applyFont="1" applyProtection="1"/>
    <xf numFmtId="0" fontId="10" fillId="0" borderId="0" xfId="0" applyFont="1" applyAlignment="1" applyProtection="1">
      <alignment horizontal="center" vertical="center" wrapText="1"/>
    </xf>
    <xf numFmtId="0" fontId="0" fillId="0" borderId="0" xfId="0" applyFont="1" applyBorder="1" applyProtection="1"/>
    <xf numFmtId="0" fontId="11" fillId="0" borderId="0" xfId="0" applyFont="1" applyAlignment="1" applyProtection="1">
      <alignment vertical="center"/>
    </xf>
    <xf numFmtId="164" fontId="8" fillId="0" borderId="0" xfId="1" applyNumberFormat="1" applyFont="1" applyAlignment="1" applyProtection="1">
      <alignment horizontal="right" vertical="center"/>
    </xf>
    <xf numFmtId="164" fontId="8" fillId="0" borderId="0" xfId="1" applyNumberFormat="1" applyFont="1" applyBorder="1" applyAlignment="1" applyProtection="1">
      <alignment horizontal="right" vertical="center"/>
    </xf>
    <xf numFmtId="164" fontId="8" fillId="0" borderId="13" xfId="1" applyNumberFormat="1" applyFont="1" applyBorder="1" applyAlignment="1" applyProtection="1">
      <alignment horizontal="right" vertical="center"/>
    </xf>
    <xf numFmtId="0" fontId="11" fillId="0" borderId="13" xfId="0" applyFont="1" applyBorder="1" applyAlignment="1" applyProtection="1">
      <alignment horizontal="center" vertical="center" wrapText="1"/>
    </xf>
    <xf numFmtId="3" fontId="15" fillId="0" borderId="8" xfId="0" applyNumberFormat="1" applyFont="1" applyBorder="1" applyAlignment="1" applyProtection="1">
      <alignment horizontal="center" vertical="center"/>
    </xf>
    <xf numFmtId="0" fontId="15" fillId="0" borderId="0" xfId="0" applyFont="1" applyAlignment="1" applyProtection="1">
      <alignment vertical="center"/>
    </xf>
    <xf numFmtId="3" fontId="15" fillId="0" borderId="0" xfId="0" applyNumberFormat="1" applyFont="1" applyAlignment="1" applyProtection="1">
      <alignment horizontal="center" vertical="center"/>
    </xf>
    <xf numFmtId="3" fontId="15" fillId="0" borderId="0" xfId="0" applyNumberFormat="1" applyFont="1" applyBorder="1" applyAlignment="1" applyProtection="1">
      <alignment horizontal="center" vertical="center"/>
    </xf>
    <xf numFmtId="0" fontId="17" fillId="0" borderId="0" xfId="0" applyFont="1" applyAlignment="1" applyProtection="1">
      <alignment horizontal="left" vertical="center"/>
    </xf>
    <xf numFmtId="0" fontId="11" fillId="0" borderId="0" xfId="0" applyFont="1" applyAlignment="1" applyProtection="1">
      <alignment horizontal="center" vertical="center"/>
    </xf>
    <xf numFmtId="0" fontId="17" fillId="0" borderId="0" xfId="0" applyFont="1" applyAlignment="1" applyProtection="1">
      <alignment vertical="top"/>
    </xf>
    <xf numFmtId="0" fontId="15" fillId="0" borderId="0" xfId="0" applyFont="1" applyAlignment="1" applyProtection="1">
      <alignment horizontal="center" vertical="center"/>
    </xf>
    <xf numFmtId="37" fontId="13" fillId="3" borderId="9" xfId="0" applyNumberFormat="1" applyFont="1" applyFill="1" applyBorder="1" applyAlignment="1" applyProtection="1">
      <alignment horizontal="center" vertical="center"/>
      <protection locked="0"/>
    </xf>
    <xf numFmtId="0" fontId="0" fillId="4" borderId="0" xfId="0" applyFill="1"/>
    <xf numFmtId="0" fontId="3" fillId="0" borderId="0" xfId="0" quotePrefix="1" applyFont="1" applyAlignment="1">
      <alignment horizontal="left" vertical="top" wrapText="1"/>
    </xf>
    <xf numFmtId="0" fontId="23" fillId="2" borderId="0" xfId="0" applyFont="1" applyFill="1" applyAlignment="1" applyProtection="1">
      <alignment horizontal="center" vertical="center"/>
    </xf>
    <xf numFmtId="0" fontId="11" fillId="0" borderId="7" xfId="0" applyFont="1" applyBorder="1" applyAlignment="1" applyProtection="1">
      <alignment horizontal="left" wrapText="1"/>
    </xf>
    <xf numFmtId="0" fontId="12" fillId="0" borderId="0" xfId="0" applyFont="1" applyAlignment="1" applyProtection="1">
      <alignment horizontal="left" vertical="top"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5" fillId="0" borderId="1" xfId="0" applyFont="1" applyBorder="1" applyAlignment="1" applyProtection="1">
      <alignment horizontal="center" wrapText="1"/>
    </xf>
    <xf numFmtId="0" fontId="16" fillId="0" borderId="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9" fillId="0" borderId="0" xfId="0" applyFont="1" applyBorder="1" applyAlignment="1" applyProtection="1">
      <alignment horizontal="center" wrapText="1"/>
    </xf>
    <xf numFmtId="0" fontId="19" fillId="0" borderId="0" xfId="0" applyFont="1" applyAlignment="1" applyProtection="1">
      <alignment horizontal="center" wrapText="1"/>
    </xf>
    <xf numFmtId="0" fontId="19" fillId="0" borderId="1" xfId="0" applyFont="1" applyBorder="1" applyAlignment="1" applyProtection="1">
      <alignment horizontal="center" wrapText="1"/>
    </xf>
    <xf numFmtId="3" fontId="20" fillId="0" borderId="2" xfId="0" applyNumberFormat="1" applyFont="1" applyBorder="1" applyAlignment="1" applyProtection="1">
      <alignment horizontal="center" vertical="center" wrapText="1"/>
    </xf>
    <xf numFmtId="3" fontId="20" fillId="0" borderId="3" xfId="0" applyNumberFormat="1" applyFont="1" applyBorder="1" applyAlignment="1" applyProtection="1">
      <alignment horizontal="center" vertical="center" wrapText="1"/>
    </xf>
    <xf numFmtId="3" fontId="20" fillId="0" borderId="5" xfId="0" applyNumberFormat="1" applyFont="1" applyBorder="1" applyAlignment="1" applyProtection="1">
      <alignment horizontal="center" vertical="center" wrapText="1"/>
    </xf>
    <xf numFmtId="3" fontId="20" fillId="0" borderId="6" xfId="0" applyNumberFormat="1" applyFont="1" applyBorder="1" applyAlignment="1" applyProtection="1">
      <alignment horizontal="center" vertical="center" wrapText="1"/>
    </xf>
    <xf numFmtId="0" fontId="21" fillId="0" borderId="4" xfId="0" applyFont="1" applyBorder="1" applyAlignment="1" applyProtection="1">
      <alignment horizontal="center" vertical="top" wrapText="1"/>
    </xf>
    <xf numFmtId="0" fontId="21" fillId="0" borderId="0" xfId="0" applyFont="1" applyBorder="1" applyAlignment="1" applyProtection="1">
      <alignment horizontal="center" vertical="top" wrapText="1"/>
    </xf>
    <xf numFmtId="0" fontId="0" fillId="0" borderId="4" xfId="0" applyFont="1" applyBorder="1" applyAlignment="1" applyProtection="1">
      <alignment horizontal="center"/>
    </xf>
    <xf numFmtId="0" fontId="0" fillId="0" borderId="0" xfId="0" applyFont="1" applyAlignment="1" applyProtection="1">
      <alignment horizontal="center"/>
    </xf>
    <xf numFmtId="0" fontId="4" fillId="0" borderId="0" xfId="0" applyFont="1" applyAlignment="1" applyProtection="1">
      <alignment horizontal="left" vertical="top" wrapText="1"/>
    </xf>
    <xf numFmtId="0" fontId="12" fillId="0" borderId="0" xfId="0" applyFont="1" applyAlignment="1" applyProtection="1">
      <alignment horizontal="left" vertical="top"/>
    </xf>
    <xf numFmtId="0" fontId="23" fillId="2" borderId="0" xfId="0" applyFont="1" applyFill="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7" xfId="0" applyFont="1" applyBorder="1" applyAlignment="1">
      <alignment horizontal="left" wrapText="1"/>
    </xf>
    <xf numFmtId="0" fontId="12" fillId="0" borderId="0" xfId="0" applyFont="1" applyAlignment="1">
      <alignment horizontal="left" vertical="top" wrapText="1"/>
    </xf>
    <xf numFmtId="0" fontId="15" fillId="0" borderId="1" xfId="0" applyFont="1" applyBorder="1" applyAlignment="1">
      <alignment horizont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0" xfId="0" applyFont="1" applyAlignment="1">
      <alignment horizontal="left" vertical="top" wrapText="1"/>
    </xf>
    <xf numFmtId="0" fontId="0" fillId="0" borderId="4" xfId="0" applyFont="1" applyBorder="1" applyAlignment="1">
      <alignment horizontal="center"/>
    </xf>
    <xf numFmtId="0" fontId="0" fillId="0" borderId="0" xfId="0" applyFont="1" applyAlignment="1">
      <alignment horizontal="center"/>
    </xf>
    <xf numFmtId="0" fontId="19" fillId="0" borderId="0" xfId="0" applyFont="1" applyBorder="1" applyAlignment="1">
      <alignment horizontal="center" wrapText="1"/>
    </xf>
    <xf numFmtId="0" fontId="19" fillId="0" borderId="0" xfId="0" applyFont="1" applyAlignment="1">
      <alignment horizontal="center" wrapText="1"/>
    </xf>
    <xf numFmtId="0" fontId="19" fillId="0" borderId="1" xfId="0" applyFont="1" applyBorder="1" applyAlignment="1">
      <alignment horizontal="center" wrapText="1"/>
    </xf>
    <xf numFmtId="0" fontId="12" fillId="0" borderId="0" xfId="0" applyFont="1" applyAlignment="1">
      <alignment horizontal="left" vertical="top"/>
    </xf>
    <xf numFmtId="3" fontId="20" fillId="0" borderId="2"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6" xfId="0" applyNumberFormat="1" applyFont="1" applyBorder="1" applyAlignment="1">
      <alignment horizontal="center" vertical="center" wrapText="1"/>
    </xf>
    <xf numFmtId="0" fontId="21" fillId="0" borderId="4" xfId="0" applyFont="1" applyBorder="1" applyAlignment="1">
      <alignment horizontal="center" vertical="top" wrapText="1"/>
    </xf>
    <xf numFmtId="0" fontId="21" fillId="0" borderId="0"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
  <sheetViews>
    <sheetView showGridLines="0" zoomScaleNormal="100" workbookViewId="0">
      <pane ySplit="1" topLeftCell="A2" activePane="bottomLeft" state="frozen"/>
      <selection pane="bottomLeft" activeCell="A2" sqref="A2:A100"/>
    </sheetView>
  </sheetViews>
  <sheetFormatPr defaultRowHeight="14.5" x14ac:dyDescent="0.35"/>
  <cols>
    <col min="1" max="1" width="106.7265625" customWidth="1"/>
    <col min="2" max="35" width="8.7265625" style="96"/>
  </cols>
  <sheetData>
    <row r="1" spans="1:1" x14ac:dyDescent="0.35">
      <c r="A1" s="1" t="s">
        <v>0</v>
      </c>
    </row>
    <row r="2" spans="1:1" ht="14.65" customHeight="1" x14ac:dyDescent="0.35">
      <c r="A2" s="97" t="s">
        <v>1</v>
      </c>
    </row>
    <row r="3" spans="1:1" x14ac:dyDescent="0.35">
      <c r="A3" s="97"/>
    </row>
    <row r="4" spans="1:1" x14ac:dyDescent="0.35">
      <c r="A4" s="97"/>
    </row>
    <row r="5" spans="1:1" x14ac:dyDescent="0.35">
      <c r="A5" s="97"/>
    </row>
    <row r="6" spans="1:1" x14ac:dyDescent="0.35">
      <c r="A6" s="97"/>
    </row>
    <row r="7" spans="1:1" x14ac:dyDescent="0.35">
      <c r="A7" s="97"/>
    </row>
    <row r="8" spans="1:1" x14ac:dyDescent="0.35">
      <c r="A8" s="97"/>
    </row>
    <row r="9" spans="1:1" x14ac:dyDescent="0.35">
      <c r="A9" s="97"/>
    </row>
    <row r="10" spans="1:1" x14ac:dyDescent="0.35">
      <c r="A10" s="97"/>
    </row>
    <row r="11" spans="1:1" x14ac:dyDescent="0.35">
      <c r="A11" s="97"/>
    </row>
    <row r="12" spans="1:1" x14ac:dyDescent="0.35">
      <c r="A12" s="97"/>
    </row>
    <row r="13" spans="1:1" x14ac:dyDescent="0.35">
      <c r="A13" s="97"/>
    </row>
    <row r="14" spans="1:1" x14ac:dyDescent="0.35">
      <c r="A14" s="97"/>
    </row>
    <row r="15" spans="1:1" x14ac:dyDescent="0.35">
      <c r="A15" s="97"/>
    </row>
    <row r="16" spans="1:1" x14ac:dyDescent="0.35">
      <c r="A16" s="97"/>
    </row>
    <row r="17" spans="1:1" ht="15" customHeight="1" x14ac:dyDescent="0.35">
      <c r="A17" s="97"/>
    </row>
    <row r="18" spans="1:1" x14ac:dyDescent="0.35">
      <c r="A18" s="97"/>
    </row>
    <row r="19" spans="1:1" x14ac:dyDescent="0.35">
      <c r="A19" s="97"/>
    </row>
    <row r="20" spans="1:1" x14ac:dyDescent="0.35">
      <c r="A20" s="97"/>
    </row>
    <row r="21" spans="1:1" x14ac:dyDescent="0.35">
      <c r="A21" s="97"/>
    </row>
    <row r="22" spans="1:1" x14ac:dyDescent="0.35">
      <c r="A22" s="97"/>
    </row>
    <row r="23" spans="1:1" x14ac:dyDescent="0.35">
      <c r="A23" s="97"/>
    </row>
    <row r="24" spans="1:1" x14ac:dyDescent="0.35">
      <c r="A24" s="97"/>
    </row>
    <row r="25" spans="1:1" x14ac:dyDescent="0.35">
      <c r="A25" s="97"/>
    </row>
    <row r="26" spans="1:1" x14ac:dyDescent="0.35">
      <c r="A26" s="97"/>
    </row>
    <row r="27" spans="1:1" x14ac:dyDescent="0.35">
      <c r="A27" s="97"/>
    </row>
    <row r="28" spans="1:1" x14ac:dyDescent="0.35">
      <c r="A28" s="97"/>
    </row>
    <row r="29" spans="1:1" x14ac:dyDescent="0.35">
      <c r="A29" s="97"/>
    </row>
    <row r="30" spans="1:1" x14ac:dyDescent="0.35">
      <c r="A30" s="97"/>
    </row>
    <row r="31" spans="1:1" x14ac:dyDescent="0.35">
      <c r="A31" s="97"/>
    </row>
    <row r="32" spans="1:1" x14ac:dyDescent="0.35">
      <c r="A32" s="97"/>
    </row>
    <row r="33" spans="1:1" x14ac:dyDescent="0.35">
      <c r="A33" s="97"/>
    </row>
    <row r="34" spans="1:1" x14ac:dyDescent="0.35">
      <c r="A34" s="97"/>
    </row>
    <row r="35" spans="1:1" x14ac:dyDescent="0.35">
      <c r="A35" s="97"/>
    </row>
    <row r="36" spans="1:1" x14ac:dyDescent="0.35">
      <c r="A36" s="97"/>
    </row>
    <row r="37" spans="1:1" x14ac:dyDescent="0.35">
      <c r="A37" s="97"/>
    </row>
    <row r="38" spans="1:1" x14ac:dyDescent="0.35">
      <c r="A38" s="97"/>
    </row>
    <row r="39" spans="1:1" x14ac:dyDescent="0.35">
      <c r="A39" s="97"/>
    </row>
    <row r="40" spans="1:1" x14ac:dyDescent="0.35">
      <c r="A40" s="97"/>
    </row>
    <row r="41" spans="1:1" x14ac:dyDescent="0.35">
      <c r="A41" s="97"/>
    </row>
    <row r="42" spans="1:1" x14ac:dyDescent="0.35">
      <c r="A42" s="97"/>
    </row>
    <row r="43" spans="1:1" x14ac:dyDescent="0.35">
      <c r="A43" s="97"/>
    </row>
    <row r="44" spans="1:1" x14ac:dyDescent="0.35">
      <c r="A44" s="97"/>
    </row>
    <row r="45" spans="1:1" x14ac:dyDescent="0.35">
      <c r="A45" s="97"/>
    </row>
    <row r="46" spans="1:1" x14ac:dyDescent="0.35">
      <c r="A46" s="97"/>
    </row>
    <row r="47" spans="1:1" x14ac:dyDescent="0.35">
      <c r="A47" s="97"/>
    </row>
    <row r="48" spans="1:1" x14ac:dyDescent="0.35">
      <c r="A48" s="97"/>
    </row>
    <row r="49" spans="1:1" x14ac:dyDescent="0.35">
      <c r="A49" s="97"/>
    </row>
    <row r="50" spans="1:1" x14ac:dyDescent="0.35">
      <c r="A50" s="97"/>
    </row>
    <row r="51" spans="1:1" x14ac:dyDescent="0.35">
      <c r="A51" s="97"/>
    </row>
    <row r="52" spans="1:1" x14ac:dyDescent="0.35">
      <c r="A52" s="97"/>
    </row>
    <row r="53" spans="1:1" x14ac:dyDescent="0.35">
      <c r="A53" s="97"/>
    </row>
    <row r="54" spans="1:1" x14ac:dyDescent="0.35">
      <c r="A54" s="97"/>
    </row>
    <row r="55" spans="1:1" x14ac:dyDescent="0.35">
      <c r="A55" s="97"/>
    </row>
    <row r="56" spans="1:1" x14ac:dyDescent="0.35">
      <c r="A56" s="97"/>
    </row>
    <row r="57" spans="1:1" x14ac:dyDescent="0.35">
      <c r="A57" s="97"/>
    </row>
    <row r="58" spans="1:1" x14ac:dyDescent="0.35">
      <c r="A58" s="97"/>
    </row>
    <row r="59" spans="1:1" x14ac:dyDescent="0.35">
      <c r="A59" s="97"/>
    </row>
    <row r="60" spans="1:1" x14ac:dyDescent="0.35">
      <c r="A60" s="97"/>
    </row>
    <row r="61" spans="1:1" x14ac:dyDescent="0.35">
      <c r="A61" s="97"/>
    </row>
    <row r="62" spans="1:1" x14ac:dyDescent="0.35">
      <c r="A62" s="97"/>
    </row>
    <row r="63" spans="1:1" x14ac:dyDescent="0.35">
      <c r="A63" s="97"/>
    </row>
    <row r="64" spans="1:1" x14ac:dyDescent="0.35">
      <c r="A64" s="97"/>
    </row>
    <row r="65" spans="1:1" x14ac:dyDescent="0.35">
      <c r="A65" s="97"/>
    </row>
    <row r="66" spans="1:1" x14ac:dyDescent="0.35">
      <c r="A66" s="97"/>
    </row>
    <row r="67" spans="1:1" x14ac:dyDescent="0.35">
      <c r="A67" s="97"/>
    </row>
    <row r="68" spans="1:1" x14ac:dyDescent="0.35">
      <c r="A68" s="97"/>
    </row>
    <row r="69" spans="1:1" x14ac:dyDescent="0.35">
      <c r="A69" s="97"/>
    </row>
    <row r="70" spans="1:1" x14ac:dyDescent="0.35">
      <c r="A70" s="97"/>
    </row>
    <row r="71" spans="1:1" x14ac:dyDescent="0.35">
      <c r="A71" s="97"/>
    </row>
    <row r="72" spans="1:1" x14ac:dyDescent="0.35">
      <c r="A72" s="97"/>
    </row>
    <row r="73" spans="1:1" x14ac:dyDescent="0.35">
      <c r="A73" s="97"/>
    </row>
    <row r="74" spans="1:1" x14ac:dyDescent="0.35">
      <c r="A74" s="97"/>
    </row>
    <row r="75" spans="1:1" x14ac:dyDescent="0.35">
      <c r="A75" s="97"/>
    </row>
    <row r="76" spans="1:1" x14ac:dyDescent="0.35">
      <c r="A76" s="97"/>
    </row>
    <row r="77" spans="1:1" x14ac:dyDescent="0.35">
      <c r="A77" s="97"/>
    </row>
    <row r="78" spans="1:1" x14ac:dyDescent="0.35">
      <c r="A78" s="97"/>
    </row>
    <row r="79" spans="1:1" x14ac:dyDescent="0.35">
      <c r="A79" s="97"/>
    </row>
    <row r="80" spans="1:1" x14ac:dyDescent="0.35">
      <c r="A80" s="97"/>
    </row>
    <row r="81" spans="1:1" x14ac:dyDescent="0.35">
      <c r="A81" s="97"/>
    </row>
    <row r="82" spans="1:1" x14ac:dyDescent="0.35">
      <c r="A82" s="97"/>
    </row>
    <row r="83" spans="1:1" x14ac:dyDescent="0.35">
      <c r="A83" s="97"/>
    </row>
    <row r="84" spans="1:1" x14ac:dyDescent="0.35">
      <c r="A84" s="97"/>
    </row>
    <row r="85" spans="1:1" x14ac:dyDescent="0.35">
      <c r="A85" s="97"/>
    </row>
    <row r="86" spans="1:1" x14ac:dyDescent="0.35">
      <c r="A86" s="97"/>
    </row>
    <row r="87" spans="1:1" x14ac:dyDescent="0.35">
      <c r="A87" s="97"/>
    </row>
    <row r="88" spans="1:1" x14ac:dyDescent="0.35">
      <c r="A88" s="97"/>
    </row>
    <row r="89" spans="1:1" x14ac:dyDescent="0.35">
      <c r="A89" s="97"/>
    </row>
    <row r="90" spans="1:1" x14ac:dyDescent="0.35">
      <c r="A90" s="97"/>
    </row>
    <row r="91" spans="1:1" x14ac:dyDescent="0.35">
      <c r="A91" s="97"/>
    </row>
    <row r="92" spans="1:1" x14ac:dyDescent="0.35">
      <c r="A92" s="97"/>
    </row>
    <row r="93" spans="1:1" x14ac:dyDescent="0.35">
      <c r="A93" s="97"/>
    </row>
    <row r="94" spans="1:1" x14ac:dyDescent="0.35">
      <c r="A94" s="97"/>
    </row>
    <row r="95" spans="1:1" x14ac:dyDescent="0.35">
      <c r="A95" s="97"/>
    </row>
    <row r="96" spans="1:1" x14ac:dyDescent="0.35">
      <c r="A96" s="97"/>
    </row>
    <row r="97" spans="1:1" x14ac:dyDescent="0.35">
      <c r="A97" s="97"/>
    </row>
    <row r="98" spans="1:1" x14ac:dyDescent="0.35">
      <c r="A98" s="97"/>
    </row>
    <row r="99" spans="1:1" x14ac:dyDescent="0.35">
      <c r="A99" s="97"/>
    </row>
    <row r="100" spans="1:1" x14ac:dyDescent="0.35">
      <c r="A100" s="97"/>
    </row>
  </sheetData>
  <mergeCells count="1">
    <mergeCell ref="A2:A10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73"/>
  <sheetViews>
    <sheetView showGridLines="0" zoomScaleNormal="100" workbookViewId="0">
      <pane ySplit="1" topLeftCell="A2" activePane="bottomLeft" state="frozen"/>
      <selection activeCell="A2" sqref="A2:A34"/>
      <selection pane="bottomLeft" activeCell="J7" sqref="J7"/>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40</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135717</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175691</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210278</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250813</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41</v>
      </c>
      <c r="Q8" s="130"/>
    </row>
    <row r="9" spans="1:28" x14ac:dyDescent="0.35">
      <c r="A9" s="2"/>
      <c r="B9" s="2"/>
      <c r="C9" s="9"/>
      <c r="D9" s="21" t="s">
        <v>19</v>
      </c>
      <c r="E9" s="15"/>
      <c r="F9" s="16">
        <v>295633</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116246</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151952</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184281</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225204</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267023</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103624</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141062</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178366</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234784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290632</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105752</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148052</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190353</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253804</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317255</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B73"/>
  <sheetViews>
    <sheetView showGridLines="0" tabSelected="1" zoomScale="110" zoomScaleNormal="110" workbookViewId="0">
      <pane ySplit="1" topLeftCell="A5" activePane="bottomLeft" state="frozen"/>
      <selection activeCell="A2" sqref="A2:A34"/>
      <selection pane="bottomLeft" activeCell="E12" sqref="E12"/>
    </sheetView>
  </sheetViews>
  <sheetFormatPr defaultColWidth="8.7265625" defaultRowHeight="14.5" x14ac:dyDescent="0.35"/>
  <cols>
    <col min="1" max="1" width="5.26953125" style="51" customWidth="1"/>
    <col min="2" max="2" width="2.54296875" style="51" customWidth="1"/>
    <col min="3" max="3" width="2.26953125" style="51" customWidth="1"/>
    <col min="4" max="7" width="8.7265625" style="51" customWidth="1"/>
    <col min="8" max="9" width="8.7265625" style="51"/>
    <col min="10" max="10" width="11.54296875" style="51" bestFit="1" customWidth="1"/>
    <col min="11" max="12" width="8.7265625" style="51"/>
    <col min="13" max="13" width="9.26953125" style="51" customWidth="1"/>
    <col min="14" max="14" width="10.54296875" style="51" bestFit="1" customWidth="1"/>
    <col min="15" max="15" width="12.7265625" style="51" customWidth="1"/>
    <col min="16" max="17" width="8.7265625" style="51"/>
    <col min="18" max="28" width="8.7265625" style="50"/>
    <col min="29" max="16384" width="8.7265625" style="51"/>
  </cols>
  <sheetData>
    <row r="1" spans="1:28" ht="19.5" x14ac:dyDescent="0.35">
      <c r="A1" s="98" t="s">
        <v>2</v>
      </c>
      <c r="B1" s="98"/>
      <c r="C1" s="98"/>
      <c r="D1" s="98"/>
      <c r="E1" s="98"/>
      <c r="F1" s="98"/>
      <c r="G1" s="98"/>
      <c r="H1" s="98"/>
      <c r="I1" s="98"/>
      <c r="J1" s="98"/>
      <c r="K1" s="98"/>
      <c r="L1" s="98"/>
      <c r="M1" s="98"/>
      <c r="N1" s="98"/>
      <c r="O1" s="98"/>
      <c r="P1" s="98"/>
      <c r="Q1" s="98"/>
    </row>
    <row r="2" spans="1:28" s="55" customFormat="1" ht="15" thickBot="1" x14ac:dyDescent="0.4">
      <c r="A2" s="52"/>
      <c r="B2" s="52"/>
      <c r="C2" s="52"/>
      <c r="D2" s="52"/>
      <c r="E2" s="52"/>
      <c r="F2" s="52"/>
      <c r="G2" s="52"/>
      <c r="H2" s="52"/>
      <c r="I2" s="52"/>
      <c r="J2" s="52"/>
      <c r="K2" s="52"/>
      <c r="L2" s="52"/>
      <c r="M2" s="52"/>
      <c r="N2" s="52"/>
      <c r="O2" s="53"/>
      <c r="P2" s="54"/>
      <c r="Q2" s="54"/>
      <c r="R2" s="50"/>
      <c r="S2" s="50"/>
      <c r="T2" s="50"/>
      <c r="U2" s="50"/>
      <c r="V2" s="50"/>
      <c r="W2" s="50"/>
      <c r="X2" s="50"/>
      <c r="Y2" s="50"/>
      <c r="Z2" s="50"/>
      <c r="AA2" s="50"/>
      <c r="AB2" s="50"/>
    </row>
    <row r="3" spans="1:28" ht="61.15" customHeight="1" thickBot="1" x14ac:dyDescent="0.4">
      <c r="A3" s="56"/>
      <c r="B3" s="56"/>
      <c r="C3" s="56"/>
      <c r="D3" s="56"/>
      <c r="E3" s="101" t="s">
        <v>3</v>
      </c>
      <c r="F3" s="102"/>
      <c r="G3" s="102"/>
      <c r="H3" s="102"/>
      <c r="I3" s="102"/>
      <c r="J3" s="103"/>
      <c r="K3" s="57"/>
      <c r="L3" s="101" t="s">
        <v>4</v>
      </c>
      <c r="M3" s="102"/>
      <c r="N3" s="102"/>
      <c r="O3" s="102"/>
      <c r="P3" s="102"/>
      <c r="Q3" s="103"/>
    </row>
    <row r="4" spans="1:28" ht="34.5" customHeight="1" x14ac:dyDescent="0.35">
      <c r="A4" s="58"/>
      <c r="B4" s="58"/>
      <c r="C4" s="58"/>
      <c r="D4" s="59" t="s">
        <v>5</v>
      </c>
      <c r="E4" s="60" t="s">
        <v>6</v>
      </c>
      <c r="F4" s="99" t="s">
        <v>7</v>
      </c>
      <c r="G4" s="99"/>
      <c r="H4" s="99"/>
      <c r="I4" s="61" t="s">
        <v>8</v>
      </c>
      <c r="J4" s="61" t="s">
        <v>9</v>
      </c>
      <c r="K4" s="62"/>
      <c r="L4" s="60" t="s">
        <v>6</v>
      </c>
      <c r="M4" s="63" t="s">
        <v>10</v>
      </c>
      <c r="N4" s="63" t="s">
        <v>11</v>
      </c>
      <c r="O4" s="62"/>
    </row>
    <row r="5" spans="1:28" ht="15" customHeight="1" x14ac:dyDescent="0.35">
      <c r="A5" s="100" t="s">
        <v>12</v>
      </c>
      <c r="B5" s="100"/>
      <c r="C5" s="100"/>
      <c r="D5" s="14" t="s">
        <v>13</v>
      </c>
      <c r="E5" s="95"/>
      <c r="F5" s="64">
        <v>151294</v>
      </c>
      <c r="G5" s="65" t="str">
        <f>CONCATENATE("x ", E5," units = ")</f>
        <v xml:space="preserve">x  units = </v>
      </c>
      <c r="H5" s="66" t="str">
        <f>IF(E5="","",E5*F5)</f>
        <v/>
      </c>
      <c r="I5" s="67">
        <v>1.2</v>
      </c>
      <c r="J5" s="66" t="str">
        <f>IF(E5="","",H5*I5)</f>
        <v/>
      </c>
      <c r="K5" s="57"/>
      <c r="L5" s="95"/>
      <c r="M5" s="67">
        <v>1.1000000000000001</v>
      </c>
      <c r="N5" s="66" t="str">
        <f>IF(L5="","",L5*F5*I5*M5)</f>
        <v/>
      </c>
      <c r="O5" s="68"/>
    </row>
    <row r="6" spans="1:28" x14ac:dyDescent="0.35">
      <c r="A6" s="100"/>
      <c r="B6" s="100"/>
      <c r="C6" s="100"/>
      <c r="D6" s="14" t="s">
        <v>14</v>
      </c>
      <c r="E6" s="95"/>
      <c r="F6" s="64">
        <v>195836</v>
      </c>
      <c r="G6" s="65" t="str">
        <f>CONCATENATE("x ", E6," units = ")</f>
        <v xml:space="preserve">x  units = </v>
      </c>
      <c r="H6" s="66" t="str">
        <f t="shared" ref="H6:H9" si="0">IF(E6="","",E6*F6)</f>
        <v/>
      </c>
      <c r="I6" s="67">
        <v>1.1499999999999999</v>
      </c>
      <c r="J6" s="66" t="str">
        <f t="shared" ref="J6:J9" si="1">IF(E6="","",H6*I6)</f>
        <v/>
      </c>
      <c r="K6" s="57"/>
      <c r="L6" s="95"/>
      <c r="M6" s="67">
        <v>1.1000000000000001</v>
      </c>
      <c r="N6" s="66" t="str">
        <f t="shared" ref="N6:N9" si="2">IF(L6="","",L6*F6*I6*M6)</f>
        <v/>
      </c>
      <c r="O6" s="68"/>
    </row>
    <row r="7" spans="1:28" x14ac:dyDescent="0.35">
      <c r="A7" s="100"/>
      <c r="B7" s="100"/>
      <c r="C7" s="100"/>
      <c r="D7" s="14" t="s">
        <v>15</v>
      </c>
      <c r="E7" s="95"/>
      <c r="F7" s="64">
        <v>234374</v>
      </c>
      <c r="G7" s="65" t="str">
        <f>CONCATENATE("x ", E7," units = ")</f>
        <v xml:space="preserve">x  units = </v>
      </c>
      <c r="H7" s="66" t="str">
        <f t="shared" si="0"/>
        <v/>
      </c>
      <c r="I7" s="67">
        <v>1.1499999999999999</v>
      </c>
      <c r="J7" s="66" t="str">
        <f t="shared" si="1"/>
        <v/>
      </c>
      <c r="K7" s="57"/>
      <c r="L7" s="95"/>
      <c r="M7" s="67">
        <v>1.1000000000000001</v>
      </c>
      <c r="N7" s="66" t="str">
        <f t="shared" si="2"/>
        <v/>
      </c>
      <c r="O7" s="68"/>
      <c r="P7" s="104" t="s">
        <v>16</v>
      </c>
      <c r="Q7" s="104"/>
    </row>
    <row r="8" spans="1:28" x14ac:dyDescent="0.35">
      <c r="A8" s="100"/>
      <c r="B8" s="100"/>
      <c r="C8" s="100"/>
      <c r="D8" s="14" t="s">
        <v>17</v>
      </c>
      <c r="E8" s="95"/>
      <c r="F8" s="64">
        <v>279532</v>
      </c>
      <c r="G8" s="65" t="str">
        <f>CONCATENATE("x ", E8," units = ")</f>
        <v xml:space="preserve">x  units = </v>
      </c>
      <c r="H8" s="66" t="str">
        <f t="shared" si="0"/>
        <v/>
      </c>
      <c r="I8" s="67">
        <v>1.1000000000000001</v>
      </c>
      <c r="J8" s="66" t="str">
        <f t="shared" si="1"/>
        <v/>
      </c>
      <c r="K8" s="57"/>
      <c r="L8" s="95"/>
      <c r="M8" s="67">
        <v>1.1000000000000001</v>
      </c>
      <c r="N8" s="66" t="str">
        <f t="shared" si="2"/>
        <v/>
      </c>
      <c r="O8" s="68"/>
      <c r="P8" s="105" t="s">
        <v>18</v>
      </c>
      <c r="Q8" s="106"/>
    </row>
    <row r="9" spans="1:28" x14ac:dyDescent="0.35">
      <c r="A9" s="62"/>
      <c r="B9" s="62"/>
      <c r="C9" s="57"/>
      <c r="D9" s="14" t="s">
        <v>19</v>
      </c>
      <c r="E9" s="95"/>
      <c r="F9" s="64">
        <v>329464</v>
      </c>
      <c r="G9" s="65" t="str">
        <f>CONCATENATE("x ", E9," units = ")</f>
        <v xml:space="preserve">x  units = </v>
      </c>
      <c r="H9" s="66" t="str">
        <f t="shared" si="0"/>
        <v/>
      </c>
      <c r="I9" s="67">
        <v>1.1000000000000001</v>
      </c>
      <c r="J9" s="66" t="str">
        <f t="shared" si="1"/>
        <v/>
      </c>
      <c r="K9" s="57"/>
      <c r="L9" s="95"/>
      <c r="M9" s="67">
        <v>1.1000000000000001</v>
      </c>
      <c r="N9" s="66" t="str">
        <f t="shared" si="2"/>
        <v/>
      </c>
      <c r="O9" s="68"/>
      <c r="P9" s="107"/>
      <c r="Q9" s="108"/>
    </row>
    <row r="10" spans="1:28" x14ac:dyDescent="0.35">
      <c r="A10" s="62"/>
      <c r="B10" s="62"/>
      <c r="C10" s="57"/>
      <c r="D10" s="69" t="s">
        <v>20</v>
      </c>
      <c r="E10" s="70">
        <f>SUM(E5:E9)</f>
        <v>0</v>
      </c>
      <c r="F10" s="71"/>
      <c r="G10" s="72"/>
      <c r="H10" s="70"/>
      <c r="I10" s="70"/>
      <c r="J10" s="73">
        <f>SUM(J5:J9)</f>
        <v>0</v>
      </c>
      <c r="K10" s="74"/>
      <c r="L10" s="73">
        <f>SUM(L5:L9)</f>
        <v>0</v>
      </c>
      <c r="M10" s="70"/>
      <c r="N10" s="73">
        <f>SUM(N5:N9)</f>
        <v>0</v>
      </c>
      <c r="O10" s="68"/>
      <c r="P10" s="118"/>
      <c r="Q10" s="118"/>
      <c r="S10" s="75"/>
    </row>
    <row r="11" spans="1:28" x14ac:dyDescent="0.35">
      <c r="A11" s="62"/>
      <c r="B11" s="58"/>
      <c r="C11" s="57"/>
      <c r="D11" s="76"/>
      <c r="E11" s="77"/>
      <c r="F11" s="78"/>
      <c r="G11" s="62"/>
      <c r="H11" s="77"/>
      <c r="I11" s="77"/>
      <c r="J11" s="62"/>
      <c r="K11" s="62"/>
      <c r="L11" s="77"/>
      <c r="M11" s="77"/>
      <c r="N11" s="77"/>
      <c r="O11" s="68"/>
      <c r="P11" s="119"/>
      <c r="Q11" s="119"/>
    </row>
    <row r="12" spans="1:28" ht="15" customHeight="1" x14ac:dyDescent="0.35">
      <c r="A12" s="100" t="s">
        <v>21</v>
      </c>
      <c r="B12" s="100"/>
      <c r="C12" s="100"/>
      <c r="D12" s="14" t="s">
        <v>13</v>
      </c>
      <c r="E12" s="95"/>
      <c r="F12" s="79">
        <v>129687</v>
      </c>
      <c r="G12" s="65" t="str">
        <f>CONCATENATE("x ", E12," units = ")</f>
        <v xml:space="preserve">x  units = </v>
      </c>
      <c r="H12" s="66" t="str">
        <f t="shared" ref="H12:H16" si="3">IF(E12="","",E12*F12)</f>
        <v/>
      </c>
      <c r="I12" s="67">
        <v>1.2</v>
      </c>
      <c r="J12" s="66" t="str">
        <f t="shared" ref="J12:J16" si="4">IF(E12="","",H12*I12)</f>
        <v/>
      </c>
      <c r="K12" s="57"/>
      <c r="L12" s="95"/>
      <c r="M12" s="67">
        <v>1.1000000000000001</v>
      </c>
      <c r="N12" s="66" t="str">
        <f t="shared" ref="N12:N16" si="5">IF(L12="","",L12*F12*I12*M12)</f>
        <v/>
      </c>
      <c r="O12" s="58"/>
    </row>
    <row r="13" spans="1:28" x14ac:dyDescent="0.35">
      <c r="A13" s="100"/>
      <c r="B13" s="100"/>
      <c r="C13" s="100"/>
      <c r="D13" s="14" t="s">
        <v>14</v>
      </c>
      <c r="E13" s="95"/>
      <c r="F13" s="79">
        <v>169491</v>
      </c>
      <c r="G13" s="65" t="str">
        <f>CONCATENATE("x ", E13," units = ")</f>
        <v xml:space="preserve">x  units = </v>
      </c>
      <c r="H13" s="66" t="str">
        <f t="shared" si="3"/>
        <v/>
      </c>
      <c r="I13" s="67">
        <v>1.1499999999999999</v>
      </c>
      <c r="J13" s="66" t="str">
        <f t="shared" si="4"/>
        <v/>
      </c>
      <c r="K13" s="57"/>
      <c r="L13" s="95"/>
      <c r="M13" s="67">
        <v>1.1000000000000001</v>
      </c>
      <c r="N13" s="66" t="str">
        <f t="shared" si="5"/>
        <v/>
      </c>
      <c r="O13" s="58"/>
    </row>
    <row r="14" spans="1:28" ht="15" customHeight="1" x14ac:dyDescent="0.35">
      <c r="A14" s="100"/>
      <c r="B14" s="100"/>
      <c r="C14" s="100"/>
      <c r="D14" s="14" t="s">
        <v>15</v>
      </c>
      <c r="E14" s="95"/>
      <c r="F14" s="79">
        <v>205524</v>
      </c>
      <c r="G14" s="65" t="str">
        <f>CONCATENATE("x ", E14," units = ")</f>
        <v xml:space="preserve">x  units = </v>
      </c>
      <c r="H14" s="66" t="str">
        <f t="shared" si="3"/>
        <v/>
      </c>
      <c r="I14" s="67">
        <v>1.1499999999999999</v>
      </c>
      <c r="J14" s="66" t="str">
        <f t="shared" si="4"/>
        <v/>
      </c>
      <c r="K14" s="57"/>
      <c r="L14" s="95"/>
      <c r="M14" s="67">
        <v>1.1000000000000001</v>
      </c>
      <c r="N14" s="66" t="str">
        <f t="shared" si="5"/>
        <v/>
      </c>
      <c r="O14" s="80"/>
      <c r="P14" s="81"/>
      <c r="Q14" s="81"/>
    </row>
    <row r="15" spans="1:28" ht="15" customHeight="1" x14ac:dyDescent="0.35">
      <c r="A15" s="100"/>
      <c r="B15" s="100"/>
      <c r="C15" s="100"/>
      <c r="D15" s="14" t="s">
        <v>17</v>
      </c>
      <c r="E15" s="95"/>
      <c r="F15" s="79">
        <v>251113</v>
      </c>
      <c r="G15" s="65" t="str">
        <f>CONCATENATE("x ", E15," units = ")</f>
        <v xml:space="preserve">x  units = </v>
      </c>
      <c r="H15" s="66" t="str">
        <f t="shared" si="3"/>
        <v/>
      </c>
      <c r="I15" s="67">
        <v>1.1000000000000001</v>
      </c>
      <c r="J15" s="66" t="str">
        <f t="shared" si="4"/>
        <v/>
      </c>
      <c r="K15" s="57"/>
      <c r="L15" s="95"/>
      <c r="M15" s="67">
        <v>1.1000000000000001</v>
      </c>
      <c r="N15" s="66" t="str">
        <f t="shared" si="5"/>
        <v/>
      </c>
      <c r="O15" s="80"/>
      <c r="P15" s="81"/>
      <c r="Q15" s="81"/>
    </row>
    <row r="16" spans="1:28" ht="15" customHeight="1" x14ac:dyDescent="0.35">
      <c r="A16" s="62"/>
      <c r="B16" s="62"/>
      <c r="C16" s="57"/>
      <c r="D16" s="14" t="s">
        <v>19</v>
      </c>
      <c r="E16" s="95"/>
      <c r="F16" s="79">
        <v>297714</v>
      </c>
      <c r="G16" s="65" t="str">
        <f>CONCATENATE("x ", E16," units = ")</f>
        <v xml:space="preserve">x  units = </v>
      </c>
      <c r="H16" s="66" t="str">
        <f t="shared" si="3"/>
        <v/>
      </c>
      <c r="I16" s="67">
        <v>1.1000000000000001</v>
      </c>
      <c r="J16" s="66" t="str">
        <f t="shared" si="4"/>
        <v/>
      </c>
      <c r="K16" s="57"/>
      <c r="L16" s="95"/>
      <c r="M16" s="67">
        <v>1.1000000000000001</v>
      </c>
      <c r="N16" s="66" t="str">
        <f t="shared" si="5"/>
        <v/>
      </c>
      <c r="O16" s="80"/>
      <c r="P16" s="109" t="s">
        <v>22</v>
      </c>
      <c r="Q16" s="109"/>
    </row>
    <row r="17" spans="1:21" ht="15" customHeight="1" x14ac:dyDescent="0.35">
      <c r="A17" s="62"/>
      <c r="B17" s="62"/>
      <c r="C17" s="57"/>
      <c r="D17" s="69" t="s">
        <v>20</v>
      </c>
      <c r="E17" s="73">
        <f>SUM(E12:E16)</f>
        <v>0</v>
      </c>
      <c r="F17" s="71"/>
      <c r="G17" s="72"/>
      <c r="H17" s="70"/>
      <c r="I17" s="70"/>
      <c r="J17" s="73">
        <f>SUM(J12:J16)</f>
        <v>0</v>
      </c>
      <c r="K17" s="74"/>
      <c r="L17" s="73">
        <f>SUM(L12:L16)</f>
        <v>0</v>
      </c>
      <c r="M17" s="70"/>
      <c r="N17" s="73">
        <f>SUM(N12:N16)</f>
        <v>0</v>
      </c>
      <c r="O17" s="80"/>
      <c r="P17" s="110"/>
      <c r="Q17" s="110"/>
      <c r="S17" s="75"/>
    </row>
    <row r="18" spans="1:21" ht="15" customHeight="1" x14ac:dyDescent="0.35">
      <c r="A18" s="62"/>
      <c r="B18" s="58"/>
      <c r="C18" s="57"/>
      <c r="D18" s="76"/>
      <c r="E18" s="77"/>
      <c r="F18" s="78"/>
      <c r="G18" s="62"/>
      <c r="H18" s="77"/>
      <c r="I18" s="77"/>
      <c r="J18" s="62"/>
      <c r="K18" s="62"/>
      <c r="L18" s="77"/>
      <c r="M18" s="77"/>
      <c r="N18" s="77"/>
      <c r="O18" s="80"/>
      <c r="P18" s="110"/>
      <c r="Q18" s="110"/>
    </row>
    <row r="19" spans="1:21" ht="15" customHeight="1" x14ac:dyDescent="0.35">
      <c r="A19" s="121" t="s">
        <v>23</v>
      </c>
      <c r="B19" s="121"/>
      <c r="C19" s="121"/>
      <c r="D19" s="14" t="s">
        <v>13</v>
      </c>
      <c r="E19" s="95"/>
      <c r="F19" s="79">
        <v>115673</v>
      </c>
      <c r="G19" s="65" t="str">
        <f>CONCATENATE("x ", E19," units = ")</f>
        <v xml:space="preserve">x  units = </v>
      </c>
      <c r="H19" s="66" t="str">
        <f t="shared" ref="H19:H23" si="6">IF(E19="","",E19*F19)</f>
        <v/>
      </c>
      <c r="I19" s="67">
        <v>1.2</v>
      </c>
      <c r="J19" s="66" t="str">
        <f t="shared" ref="J19:J23" si="7">IF(E19="","",H19*I19)</f>
        <v/>
      </c>
      <c r="K19" s="57"/>
      <c r="L19" s="95"/>
      <c r="M19" s="67">
        <v>1.1000000000000001</v>
      </c>
      <c r="N19" s="66" t="str">
        <f t="shared" ref="N19:N23" si="8">IF(L19="","",L19*F19*I19*M19)</f>
        <v/>
      </c>
      <c r="O19" s="80"/>
      <c r="P19" s="111"/>
      <c r="Q19" s="111"/>
    </row>
    <row r="20" spans="1:21" ht="15" customHeight="1" x14ac:dyDescent="0.35">
      <c r="A20" s="121"/>
      <c r="B20" s="121"/>
      <c r="C20" s="121"/>
      <c r="D20" s="14" t="s">
        <v>14</v>
      </c>
      <c r="E20" s="95"/>
      <c r="F20" s="79">
        <v>157490</v>
      </c>
      <c r="G20" s="65" t="str">
        <f>CONCATENATE("x ", E20," units = ")</f>
        <v xml:space="preserve">x  units = </v>
      </c>
      <c r="H20" s="66" t="str">
        <f t="shared" si="6"/>
        <v/>
      </c>
      <c r="I20" s="67">
        <v>1.1499999999999999</v>
      </c>
      <c r="J20" s="66" t="str">
        <f t="shared" si="7"/>
        <v/>
      </c>
      <c r="K20" s="57"/>
      <c r="L20" s="95"/>
      <c r="M20" s="67">
        <v>1.1000000000000001</v>
      </c>
      <c r="N20" s="66" t="str">
        <f t="shared" si="8"/>
        <v/>
      </c>
      <c r="O20" s="58"/>
      <c r="P20" s="112">
        <f>J33+N33</f>
        <v>0</v>
      </c>
      <c r="Q20" s="113"/>
    </row>
    <row r="21" spans="1:21" x14ac:dyDescent="0.35">
      <c r="A21" s="121"/>
      <c r="B21" s="121"/>
      <c r="C21" s="121"/>
      <c r="D21" s="14" t="s">
        <v>15</v>
      </c>
      <c r="E21" s="95"/>
      <c r="F21" s="79">
        <v>199159</v>
      </c>
      <c r="G21" s="65" t="str">
        <f>CONCATENATE("x ", E21," units = ")</f>
        <v xml:space="preserve">x  units = </v>
      </c>
      <c r="H21" s="66" t="str">
        <f t="shared" si="6"/>
        <v/>
      </c>
      <c r="I21" s="67">
        <v>1.1499999999999999</v>
      </c>
      <c r="J21" s="66" t="str">
        <f t="shared" si="7"/>
        <v/>
      </c>
      <c r="K21" s="57"/>
      <c r="L21" s="95"/>
      <c r="M21" s="67">
        <v>1.1000000000000001</v>
      </c>
      <c r="N21" s="66" t="str">
        <f t="shared" si="8"/>
        <v/>
      </c>
      <c r="O21" s="58"/>
      <c r="P21" s="114"/>
      <c r="Q21" s="115"/>
    </row>
    <row r="22" spans="1:21" x14ac:dyDescent="0.35">
      <c r="A22" s="121"/>
      <c r="B22" s="121"/>
      <c r="C22" s="121"/>
      <c r="D22" s="14" t="s">
        <v>17</v>
      </c>
      <c r="E22" s="95"/>
      <c r="F22" s="79">
        <v>262174</v>
      </c>
      <c r="G22" s="65" t="str">
        <f>CONCATENATE("x ", E22," units = ")</f>
        <v xml:space="preserve">x  units = </v>
      </c>
      <c r="H22" s="66" t="str">
        <f t="shared" si="6"/>
        <v/>
      </c>
      <c r="I22" s="67">
        <v>1.1000000000000001</v>
      </c>
      <c r="J22" s="66" t="str">
        <f t="shared" si="7"/>
        <v/>
      </c>
      <c r="K22" s="57"/>
      <c r="L22" s="95"/>
      <c r="M22" s="67">
        <v>1.1000000000000001</v>
      </c>
      <c r="N22" s="66" t="str">
        <f t="shared" si="8"/>
        <v/>
      </c>
      <c r="O22" s="80"/>
      <c r="P22" s="116"/>
      <c r="Q22" s="116"/>
    </row>
    <row r="23" spans="1:21" x14ac:dyDescent="0.35">
      <c r="A23" s="62"/>
      <c r="B23" s="62"/>
      <c r="C23" s="57"/>
      <c r="D23" s="14" t="s">
        <v>19</v>
      </c>
      <c r="E23" s="95"/>
      <c r="F23" s="79">
        <v>324557</v>
      </c>
      <c r="G23" s="65" t="str">
        <f>CONCATENATE("x ", E23," units = ")</f>
        <v xml:space="preserve">x  units = </v>
      </c>
      <c r="H23" s="66" t="str">
        <f t="shared" si="6"/>
        <v/>
      </c>
      <c r="I23" s="67">
        <v>1.1000000000000001</v>
      </c>
      <c r="J23" s="66" t="str">
        <f t="shared" si="7"/>
        <v/>
      </c>
      <c r="K23" s="57"/>
      <c r="L23" s="95"/>
      <c r="M23" s="67">
        <v>1.1000000000000001</v>
      </c>
      <c r="N23" s="66" t="str">
        <f t="shared" si="8"/>
        <v/>
      </c>
      <c r="O23" s="80"/>
      <c r="P23" s="117"/>
      <c r="Q23" s="117"/>
    </row>
    <row r="24" spans="1:21" x14ac:dyDescent="0.35">
      <c r="A24" s="62"/>
      <c r="B24" s="62"/>
      <c r="C24" s="57"/>
      <c r="D24" s="69" t="s">
        <v>20</v>
      </c>
      <c r="E24" s="73">
        <f>SUM(E19:E23)</f>
        <v>0</v>
      </c>
      <c r="F24" s="71"/>
      <c r="G24" s="72"/>
      <c r="H24" s="70"/>
      <c r="I24" s="70"/>
      <c r="J24" s="73">
        <f>SUM(J19:J23)</f>
        <v>0</v>
      </c>
      <c r="K24" s="74"/>
      <c r="L24" s="73">
        <f>SUM(L19:L23)</f>
        <v>0</v>
      </c>
      <c r="M24" s="70"/>
      <c r="N24" s="73">
        <f>SUM(N19:N23)</f>
        <v>0</v>
      </c>
      <c r="O24" s="80"/>
      <c r="P24" s="117"/>
      <c r="Q24" s="117"/>
    </row>
    <row r="25" spans="1:21" x14ac:dyDescent="0.35">
      <c r="A25" s="62"/>
      <c r="B25" s="58"/>
      <c r="C25" s="57"/>
      <c r="D25" s="76"/>
      <c r="E25" s="77"/>
      <c r="F25" s="78"/>
      <c r="G25" s="62"/>
      <c r="H25" s="77"/>
      <c r="I25" s="77"/>
      <c r="J25" s="62"/>
      <c r="K25" s="62"/>
      <c r="L25" s="77"/>
      <c r="M25" s="77"/>
      <c r="N25" s="77"/>
      <c r="O25" s="80"/>
      <c r="P25" s="117"/>
      <c r="Q25" s="117"/>
    </row>
    <row r="26" spans="1:21" x14ac:dyDescent="0.35">
      <c r="A26" s="121" t="s">
        <v>24</v>
      </c>
      <c r="B26" s="121"/>
      <c r="C26" s="121"/>
      <c r="D26" s="14" t="s">
        <v>13</v>
      </c>
      <c r="E26" s="95"/>
      <c r="F26" s="79">
        <v>117895</v>
      </c>
      <c r="G26" s="65" t="str">
        <f>CONCATENATE("x ", E26," units = ")</f>
        <v xml:space="preserve">x  units = </v>
      </c>
      <c r="H26" s="66" t="str">
        <f t="shared" ref="H26:H30" si="9">IF(E26="","",E26*F26)</f>
        <v/>
      </c>
      <c r="I26" s="67">
        <v>1.2</v>
      </c>
      <c r="J26" s="66" t="str">
        <f t="shared" ref="J26:J30" si="10">IF(E26="","",H26*I26)</f>
        <v/>
      </c>
      <c r="K26" s="57"/>
      <c r="L26" s="95"/>
      <c r="M26" s="67">
        <v>1.1000000000000001</v>
      </c>
      <c r="N26" s="66" t="str">
        <f t="shared" ref="N26:N30" si="11">IF(L26="","",L26*F26*I26*M26)</f>
        <v/>
      </c>
      <c r="O26" s="80"/>
      <c r="P26" s="117"/>
      <c r="Q26" s="117"/>
      <c r="U26" s="75"/>
    </row>
    <row r="27" spans="1:21" x14ac:dyDescent="0.35">
      <c r="A27" s="121"/>
      <c r="B27" s="121"/>
      <c r="C27" s="121"/>
      <c r="D27" s="14" t="s">
        <v>14</v>
      </c>
      <c r="E27" s="95"/>
      <c r="F27" s="79">
        <v>165052</v>
      </c>
      <c r="G27" s="65" t="str">
        <f>CONCATENATE("x ", E27," units = ")</f>
        <v xml:space="preserve">x  units = </v>
      </c>
      <c r="H27" s="66" t="str">
        <f t="shared" si="9"/>
        <v/>
      </c>
      <c r="I27" s="67">
        <v>1.1499999999999999</v>
      </c>
      <c r="J27" s="66" t="str">
        <f t="shared" si="10"/>
        <v/>
      </c>
      <c r="K27" s="57"/>
      <c r="L27" s="95"/>
      <c r="M27" s="67">
        <v>1.1000000000000001</v>
      </c>
      <c r="N27" s="66" t="str">
        <f t="shared" si="11"/>
        <v/>
      </c>
      <c r="O27" s="80"/>
      <c r="P27" s="117"/>
      <c r="Q27" s="117"/>
    </row>
    <row r="28" spans="1:21" x14ac:dyDescent="0.35">
      <c r="A28" s="121"/>
      <c r="B28" s="121"/>
      <c r="C28" s="121"/>
      <c r="D28" s="14" t="s">
        <v>15</v>
      </c>
      <c r="E28" s="95"/>
      <c r="F28" s="79">
        <v>212210</v>
      </c>
      <c r="G28" s="65" t="str">
        <f>CONCATENATE("x ", E28," units = ")</f>
        <v xml:space="preserve">x  units = </v>
      </c>
      <c r="H28" s="66" t="str">
        <f t="shared" si="9"/>
        <v/>
      </c>
      <c r="I28" s="67">
        <v>1.1499999999999999</v>
      </c>
      <c r="J28" s="66" t="str">
        <f t="shared" si="10"/>
        <v/>
      </c>
      <c r="K28" s="57"/>
      <c r="L28" s="95"/>
      <c r="M28" s="67">
        <v>1.1000000000000001</v>
      </c>
      <c r="N28" s="66" t="str">
        <f t="shared" si="11"/>
        <v/>
      </c>
      <c r="O28" s="58"/>
      <c r="P28" s="81"/>
      <c r="Q28" s="81"/>
    </row>
    <row r="29" spans="1:21" x14ac:dyDescent="0.35">
      <c r="A29" s="121"/>
      <c r="B29" s="121"/>
      <c r="C29" s="121"/>
      <c r="D29" s="14" t="s">
        <v>17</v>
      </c>
      <c r="E29" s="95"/>
      <c r="F29" s="79">
        <v>282947</v>
      </c>
      <c r="G29" s="65" t="str">
        <f>CONCATENATE("x ", E29," units = ")</f>
        <v xml:space="preserve">x  units = </v>
      </c>
      <c r="H29" s="66" t="str">
        <f t="shared" si="9"/>
        <v/>
      </c>
      <c r="I29" s="67">
        <v>1.1000000000000001</v>
      </c>
      <c r="J29" s="66" t="str">
        <f t="shared" si="10"/>
        <v/>
      </c>
      <c r="K29" s="57"/>
      <c r="L29" s="95"/>
      <c r="M29" s="67">
        <v>1.1000000000000001</v>
      </c>
      <c r="N29" s="66" t="str">
        <f t="shared" si="11"/>
        <v/>
      </c>
      <c r="O29" s="58"/>
    </row>
    <row r="30" spans="1:21" x14ac:dyDescent="0.35">
      <c r="A30" s="62"/>
      <c r="B30" s="62"/>
      <c r="C30" s="57"/>
      <c r="D30" s="14" t="s">
        <v>19</v>
      </c>
      <c r="E30" s="95"/>
      <c r="F30" s="79">
        <v>353684</v>
      </c>
      <c r="G30" s="65" t="str">
        <f>CONCATENATE("x ", E30," units = ")</f>
        <v xml:space="preserve">x  units = </v>
      </c>
      <c r="H30" s="66" t="str">
        <f t="shared" si="9"/>
        <v/>
      </c>
      <c r="I30" s="67">
        <v>1.1000000000000001</v>
      </c>
      <c r="J30" s="66" t="str">
        <f t="shared" si="10"/>
        <v/>
      </c>
      <c r="K30" s="57"/>
      <c r="L30" s="95"/>
      <c r="M30" s="67">
        <v>1.1000000000000001</v>
      </c>
      <c r="N30" s="66" t="str">
        <f t="shared" si="11"/>
        <v/>
      </c>
      <c r="O30" s="80"/>
    </row>
    <row r="31" spans="1:21" x14ac:dyDescent="0.35">
      <c r="A31" s="62"/>
      <c r="B31" s="62"/>
      <c r="C31" s="57"/>
      <c r="D31" s="69" t="s">
        <v>20</v>
      </c>
      <c r="E31" s="73">
        <f>SUM(E26:E30)</f>
        <v>0</v>
      </c>
      <c r="F31" s="71"/>
      <c r="G31" s="72"/>
      <c r="H31" s="70"/>
      <c r="I31" s="70"/>
      <c r="J31" s="73">
        <f>SUM(J26:J30)</f>
        <v>0</v>
      </c>
      <c r="K31" s="74"/>
      <c r="L31" s="73">
        <f>SUM(L26:L30)</f>
        <v>0</v>
      </c>
      <c r="M31" s="70"/>
      <c r="N31" s="73">
        <f>SUM(N26:N30)</f>
        <v>0</v>
      </c>
      <c r="O31" s="80"/>
    </row>
    <row r="32" spans="1:21" ht="15" thickBot="1" x14ac:dyDescent="0.4">
      <c r="A32" s="62"/>
      <c r="B32" s="62"/>
      <c r="C32" s="57"/>
      <c r="D32" s="57"/>
      <c r="E32" s="57"/>
      <c r="F32" s="82"/>
      <c r="G32" s="83"/>
      <c r="H32" s="84"/>
      <c r="I32" s="57"/>
      <c r="J32" s="85"/>
      <c r="K32" s="83"/>
      <c r="L32" s="83"/>
      <c r="M32" s="83"/>
      <c r="N32" s="86"/>
      <c r="O32" s="80"/>
    </row>
    <row r="33" spans="1:15" ht="15" thickTop="1" x14ac:dyDescent="0.35">
      <c r="A33" s="120" t="s">
        <v>25</v>
      </c>
      <c r="B33" s="120"/>
      <c r="C33" s="120"/>
      <c r="D33" s="120"/>
      <c r="E33" s="87">
        <f>E10+E17+E24+E31</f>
        <v>0</v>
      </c>
      <c r="F33" s="88"/>
      <c r="G33" s="89"/>
      <c r="H33" s="89"/>
      <c r="I33" s="89"/>
      <c r="J33" s="89">
        <f>J10+J17+J24+J31</f>
        <v>0</v>
      </c>
      <c r="K33" s="89"/>
      <c r="L33" s="87">
        <f>L10+L17+L24+L31</f>
        <v>0</v>
      </c>
      <c r="M33" s="90"/>
      <c r="N33" s="90">
        <f>N10+N17+N24+N31</f>
        <v>0</v>
      </c>
      <c r="O33" s="90"/>
    </row>
    <row r="34" spans="1:15" x14ac:dyDescent="0.35">
      <c r="A34" s="120"/>
      <c r="B34" s="120"/>
      <c r="C34" s="120"/>
      <c r="D34" s="120"/>
      <c r="E34" s="91"/>
      <c r="F34" s="91"/>
      <c r="G34" s="65"/>
      <c r="H34" s="92"/>
      <c r="I34" s="92"/>
      <c r="J34" s="92"/>
      <c r="K34" s="92"/>
      <c r="L34" s="93"/>
      <c r="M34" s="93"/>
      <c r="N34" s="94"/>
      <c r="O34" s="94"/>
    </row>
    <row r="35" spans="1:15" s="50" customFormat="1" x14ac:dyDescent="0.35"/>
    <row r="36" spans="1:15" s="50" customFormat="1" x14ac:dyDescent="0.35"/>
    <row r="37" spans="1:15" s="50" customFormat="1" x14ac:dyDescent="0.35"/>
    <row r="38" spans="1:15" s="50" customFormat="1" x14ac:dyDescent="0.35"/>
    <row r="39" spans="1:15" s="50" customFormat="1" x14ac:dyDescent="0.35"/>
    <row r="40" spans="1:15" s="50" customFormat="1" x14ac:dyDescent="0.35"/>
    <row r="41" spans="1:15" s="50" customFormat="1" x14ac:dyDescent="0.35"/>
    <row r="42" spans="1:15" s="50" customFormat="1" x14ac:dyDescent="0.35"/>
    <row r="43" spans="1:15" s="50" customFormat="1" x14ac:dyDescent="0.35"/>
    <row r="44" spans="1:15" s="50" customFormat="1" x14ac:dyDescent="0.35"/>
    <row r="45" spans="1:15" s="50" customFormat="1" x14ac:dyDescent="0.35"/>
    <row r="46" spans="1:15" s="50" customFormat="1" x14ac:dyDescent="0.35"/>
    <row r="47" spans="1:15" s="50" customFormat="1" x14ac:dyDescent="0.35"/>
    <row r="48" spans="1:15" s="50" customFormat="1" x14ac:dyDescent="0.35"/>
    <row r="49" s="50" customFormat="1" x14ac:dyDescent="0.35"/>
    <row r="50" s="50" customFormat="1" x14ac:dyDescent="0.35"/>
    <row r="51" s="50" customFormat="1" x14ac:dyDescent="0.35"/>
    <row r="52" s="50" customFormat="1" x14ac:dyDescent="0.35"/>
    <row r="53" s="50" customFormat="1" x14ac:dyDescent="0.35"/>
    <row r="54" s="50" customFormat="1" x14ac:dyDescent="0.35"/>
    <row r="55" s="50" customFormat="1" x14ac:dyDescent="0.35"/>
    <row r="56" s="50" customFormat="1" x14ac:dyDescent="0.35"/>
    <row r="57" s="50" customFormat="1" x14ac:dyDescent="0.35"/>
    <row r="58" s="50" customFormat="1" x14ac:dyDescent="0.35"/>
    <row r="59" s="50" customFormat="1" x14ac:dyDescent="0.35"/>
    <row r="60" s="50" customFormat="1" x14ac:dyDescent="0.35"/>
    <row r="61" s="50" customFormat="1" x14ac:dyDescent="0.35"/>
    <row r="62" s="50" customFormat="1" x14ac:dyDescent="0.35"/>
    <row r="63" s="50" customFormat="1" x14ac:dyDescent="0.35"/>
    <row r="64" s="50" customFormat="1" x14ac:dyDescent="0.35"/>
    <row r="65" s="50" customFormat="1" x14ac:dyDescent="0.35"/>
    <row r="66" s="50" customFormat="1" x14ac:dyDescent="0.35"/>
    <row r="67" s="50" customFormat="1" x14ac:dyDescent="0.35"/>
    <row r="68" s="50" customFormat="1" x14ac:dyDescent="0.35"/>
    <row r="69" s="50" customFormat="1" x14ac:dyDescent="0.35"/>
    <row r="70" s="50" customFormat="1" x14ac:dyDescent="0.35"/>
    <row r="71" s="50" customFormat="1" x14ac:dyDescent="0.35"/>
    <row r="72" s="50" customFormat="1" x14ac:dyDescent="0.35"/>
    <row r="73" s="50" customFormat="1" x14ac:dyDescent="0.35"/>
  </sheetData>
  <protectedRanges>
    <protectedRange sqref="E5:E9 E12:E16 E19:E23 E26:E30 L5:L9 L12:L16 L19:L23 L26:L30" name="BlueCells"/>
  </protectedRanges>
  <mergeCells count="15">
    <mergeCell ref="P16:Q19"/>
    <mergeCell ref="P20:Q21"/>
    <mergeCell ref="P22:Q27"/>
    <mergeCell ref="P10:Q11"/>
    <mergeCell ref="A33:D34"/>
    <mergeCell ref="A12:C15"/>
    <mergeCell ref="A19:C22"/>
    <mergeCell ref="A26:C29"/>
    <mergeCell ref="A1:Q1"/>
    <mergeCell ref="F4:H4"/>
    <mergeCell ref="A5:C8"/>
    <mergeCell ref="L3:Q3"/>
    <mergeCell ref="P7:Q7"/>
    <mergeCell ref="P8:Q9"/>
    <mergeCell ref="E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3"/>
  <sheetViews>
    <sheetView showGridLines="0" zoomScale="120" zoomScaleNormal="120" workbookViewId="0">
      <pane ySplit="1" topLeftCell="A2" activePane="bottomLeft" state="frozen"/>
      <selection activeCell="A2" sqref="A2:A34"/>
      <selection pane="bottomLeft" activeCell="F17" sqref="F17"/>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26</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142816</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184662</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220865</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263215</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27</v>
      </c>
      <c r="Q8" s="130"/>
    </row>
    <row r="9" spans="1:28" x14ac:dyDescent="0.35">
      <c r="A9" s="2"/>
      <c r="B9" s="2"/>
      <c r="C9" s="9"/>
      <c r="D9" s="21" t="s">
        <v>19</v>
      </c>
      <c r="E9" s="15"/>
      <c r="F9" s="16">
        <v>310038</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123345</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160923</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194869</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237606</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281429</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110658</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150909</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191026</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251664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311733</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111333</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155866</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200399</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267199</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333999</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3"/>
  <sheetViews>
    <sheetView showGridLines="0" zoomScaleNormal="100" workbookViewId="0">
      <pane ySplit="1" topLeftCell="A4" activePane="bottomLeft" state="frozen"/>
      <selection activeCell="A2" sqref="A2:A34"/>
      <selection pane="bottomLeft" activeCell="F31" sqref="F31"/>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28</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141797</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183527</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219633</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261936</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29</v>
      </c>
      <c r="Q8" s="130"/>
    </row>
    <row r="9" spans="1:28" x14ac:dyDescent="0.35">
      <c r="A9" s="2"/>
      <c r="B9" s="2"/>
      <c r="C9" s="9"/>
      <c r="D9" s="21" t="s">
        <v>19</v>
      </c>
      <c r="E9" s="15"/>
      <c r="F9" s="16">
        <v>308710</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121614</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158920</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192685</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235391</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279054</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108520</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147769</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186880</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246024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304578</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110497</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154696</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198895</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265193</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331491</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73"/>
  <sheetViews>
    <sheetView showGridLines="0" zoomScaleNormal="100" workbookViewId="0">
      <pane ySplit="1" topLeftCell="A2" activePane="bottomLeft" state="frozen"/>
      <selection activeCell="A2" sqref="A2:A34"/>
      <selection pane="bottomLeft" activeCell="E27" sqref="E27:E28"/>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30</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155687</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201438</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241022</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287374</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31</v>
      </c>
      <c r="Q8" s="130"/>
    </row>
    <row r="9" spans="1:28" x14ac:dyDescent="0.35">
      <c r="A9" s="2"/>
      <c r="B9" s="2"/>
      <c r="C9" s="9"/>
      <c r="D9" s="21" t="s">
        <v>19</v>
      </c>
      <c r="E9" s="15"/>
      <c r="F9" s="16">
        <v>338625</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133842</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174804</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211854</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258642</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306526</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119649</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163008</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206217</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271547</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336239</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121337</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169871</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218406</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291208</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364010</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3"/>
  <sheetViews>
    <sheetView showGridLines="0" zoomScaleNormal="100" workbookViewId="0">
      <pane ySplit="1" topLeftCell="A2" activePane="bottomLeft" state="frozen"/>
      <selection activeCell="A2" sqref="A2:A34"/>
      <selection pane="bottomLeft" activeCell="F28" sqref="F28"/>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32</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145521</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188031</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224805</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267776</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33</v>
      </c>
      <c r="Q8" s="130"/>
    </row>
    <row r="9" spans="1:28" x14ac:dyDescent="0.35">
      <c r="A9" s="2"/>
      <c r="B9" s="2"/>
      <c r="C9" s="9"/>
      <c r="D9" s="21" t="s">
        <v>19</v>
      </c>
      <c r="E9" s="15"/>
      <c r="F9" s="16">
        <v>315283</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126289</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164581</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199126</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242479</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287022</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113715</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155238</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196629</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259171</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321151</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113472</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158861</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204249</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272333</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340416</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73"/>
  <sheetViews>
    <sheetView showGridLines="0" zoomScaleNormal="100" workbookViewId="0">
      <pane ySplit="1" topLeftCell="A2" activePane="bottomLeft" state="frozen"/>
      <selection activeCell="A2" sqref="A2:A34"/>
      <selection pane="bottomLeft" activeCell="F31" sqref="F31"/>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34</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142816</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184662</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220865</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263215</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35</v>
      </c>
      <c r="Q8" s="130"/>
    </row>
    <row r="9" spans="1:28" x14ac:dyDescent="0.35">
      <c r="A9" s="2"/>
      <c r="B9" s="2"/>
      <c r="C9" s="9"/>
      <c r="D9" s="21" t="s">
        <v>19</v>
      </c>
      <c r="E9" s="15"/>
      <c r="F9" s="16">
        <v>310038</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123345</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160923</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194869</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237606</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281429</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110658</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150909</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191026</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251664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311733</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111333</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155866</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200399</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267199</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333999</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73"/>
  <sheetViews>
    <sheetView showGridLines="0" zoomScaleNormal="100" workbookViewId="0">
      <pane ySplit="1" topLeftCell="A2" activePane="bottomLeft" state="frozen"/>
      <selection activeCell="A2" sqref="A2:A34"/>
      <selection pane="bottomLeft" activeCell="F31" sqref="F31"/>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36</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145346</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188013</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224927</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268137</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37</v>
      </c>
      <c r="Q8" s="130"/>
    </row>
    <row r="9" spans="1:28" x14ac:dyDescent="0.35">
      <c r="A9" s="2"/>
      <c r="B9" s="2"/>
      <c r="C9" s="9"/>
      <c r="D9" s="21" t="s">
        <v>19</v>
      </c>
      <c r="E9" s="15"/>
      <c r="F9" s="16">
        <v>315913</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125163</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163405</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197979</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241592</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286257</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112036</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152693</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193210</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254464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315128</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113288</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158603</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203918</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271890</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339863</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73"/>
  <sheetViews>
    <sheetView showGridLines="0" zoomScaleNormal="100" workbookViewId="0">
      <pane ySplit="1" topLeftCell="A2" activePane="bottomLeft" state="frozen"/>
      <selection activeCell="A2" sqref="A2:A34"/>
      <selection pane="bottomLeft" activeCell="F31" sqref="F31"/>
    </sheetView>
  </sheetViews>
  <sheetFormatPr defaultColWidth="8.7265625" defaultRowHeight="14.5" x14ac:dyDescent="0.35"/>
  <cols>
    <col min="1" max="1" width="5.26953125" style="3" customWidth="1"/>
    <col min="2" max="2" width="2.54296875" style="3" customWidth="1"/>
    <col min="3" max="3" width="2.26953125" style="3" customWidth="1"/>
    <col min="4" max="7" width="8.7265625" style="3" customWidth="1"/>
    <col min="8" max="9" width="8.7265625" style="3"/>
    <col min="10" max="10" width="11.54296875" style="3" bestFit="1" customWidth="1"/>
    <col min="11" max="12" width="8.7265625" style="3"/>
    <col min="13" max="13" width="9.26953125" style="3" customWidth="1"/>
    <col min="14" max="14" width="11.54296875" style="3" bestFit="1" customWidth="1"/>
    <col min="15" max="15" width="12.7265625" style="3" customWidth="1"/>
    <col min="16" max="17" width="8.7265625" style="3"/>
    <col min="18" max="28" width="8.7265625" style="48"/>
    <col min="29" max="16384" width="8.7265625" style="3"/>
  </cols>
  <sheetData>
    <row r="1" spans="1:28" ht="19.5" x14ac:dyDescent="0.35">
      <c r="A1" s="122" t="s">
        <v>38</v>
      </c>
      <c r="B1" s="122"/>
      <c r="C1" s="122"/>
      <c r="D1" s="122"/>
      <c r="E1" s="122"/>
      <c r="F1" s="122"/>
      <c r="G1" s="122"/>
      <c r="H1" s="122"/>
      <c r="I1" s="122"/>
      <c r="J1" s="122"/>
      <c r="K1" s="122"/>
      <c r="L1" s="122"/>
      <c r="M1" s="122"/>
      <c r="N1" s="122"/>
      <c r="O1" s="122"/>
      <c r="P1" s="122"/>
      <c r="Q1" s="122"/>
    </row>
    <row r="2" spans="1:28" s="7" customFormat="1" ht="15" thickBot="1" x14ac:dyDescent="0.4">
      <c r="A2" s="4"/>
      <c r="B2" s="4"/>
      <c r="C2" s="4"/>
      <c r="D2" s="4"/>
      <c r="E2" s="4"/>
      <c r="F2" s="4"/>
      <c r="G2" s="4"/>
      <c r="H2" s="4"/>
      <c r="I2" s="4"/>
      <c r="J2" s="4"/>
      <c r="K2" s="4"/>
      <c r="L2" s="4"/>
      <c r="M2" s="4"/>
      <c r="N2" s="4"/>
      <c r="O2" s="5"/>
      <c r="P2" s="6"/>
      <c r="Q2" s="6"/>
      <c r="R2" s="48"/>
      <c r="S2" s="48"/>
      <c r="T2" s="48"/>
      <c r="U2" s="48"/>
      <c r="V2" s="48"/>
      <c r="W2" s="48"/>
      <c r="X2" s="48"/>
      <c r="Y2" s="48"/>
      <c r="Z2" s="48"/>
      <c r="AA2" s="48"/>
      <c r="AB2" s="48"/>
    </row>
    <row r="3" spans="1:28" ht="61.15" customHeight="1" thickBot="1" x14ac:dyDescent="0.4">
      <c r="A3" s="8"/>
      <c r="B3" s="8"/>
      <c r="C3" s="8"/>
      <c r="D3" s="8"/>
      <c r="E3" s="123" t="s">
        <v>3</v>
      </c>
      <c r="F3" s="124"/>
      <c r="G3" s="124"/>
      <c r="H3" s="124"/>
      <c r="I3" s="124"/>
      <c r="J3" s="125"/>
      <c r="K3" s="9"/>
      <c r="L3" s="123" t="s">
        <v>4</v>
      </c>
      <c r="M3" s="124"/>
      <c r="N3" s="124"/>
      <c r="O3" s="124"/>
      <c r="P3" s="124"/>
      <c r="Q3" s="125"/>
    </row>
    <row r="4" spans="1:28" ht="34.5" customHeight="1" x14ac:dyDescent="0.35">
      <c r="A4" s="10"/>
      <c r="B4" s="10"/>
      <c r="C4" s="10"/>
      <c r="D4" s="11" t="s">
        <v>5</v>
      </c>
      <c r="E4" s="39" t="s">
        <v>6</v>
      </c>
      <c r="F4" s="126" t="s">
        <v>7</v>
      </c>
      <c r="G4" s="126"/>
      <c r="H4" s="126"/>
      <c r="I4" s="13" t="s">
        <v>8</v>
      </c>
      <c r="J4" s="13" t="s">
        <v>9</v>
      </c>
      <c r="K4" s="2"/>
      <c r="L4" s="39" t="s">
        <v>6</v>
      </c>
      <c r="M4" s="12" t="s">
        <v>10</v>
      </c>
      <c r="N4" s="12" t="s">
        <v>11</v>
      </c>
      <c r="O4" s="2"/>
    </row>
    <row r="5" spans="1:28" ht="15" customHeight="1" x14ac:dyDescent="0.35">
      <c r="A5" s="127" t="s">
        <v>12</v>
      </c>
      <c r="B5" s="127"/>
      <c r="C5" s="127"/>
      <c r="D5" s="14" t="s">
        <v>13</v>
      </c>
      <c r="E5" s="15"/>
      <c r="F5" s="16">
        <v>148008</v>
      </c>
      <c r="G5" s="17" t="str">
        <f>CONCATENATE("x ", E5," units = ")</f>
        <v xml:space="preserve">x  units = </v>
      </c>
      <c r="H5" s="18" t="str">
        <f>IF(E5="","",E5*F5)</f>
        <v/>
      </c>
      <c r="I5" s="19">
        <v>1.2</v>
      </c>
      <c r="J5" s="18" t="str">
        <f>IF(E5="","",H5*I5)</f>
        <v/>
      </c>
      <c r="K5" s="9"/>
      <c r="L5" s="15"/>
      <c r="M5" s="19">
        <v>1.1000000000000001</v>
      </c>
      <c r="N5" s="18" t="str">
        <f>IF(L5="","",L5*F5*I5*M5)</f>
        <v/>
      </c>
      <c r="O5" s="20"/>
    </row>
    <row r="6" spans="1:28" x14ac:dyDescent="0.35">
      <c r="A6" s="127"/>
      <c r="B6" s="127"/>
      <c r="C6" s="127"/>
      <c r="D6" s="21" t="s">
        <v>14</v>
      </c>
      <c r="E6" s="15"/>
      <c r="F6" s="16">
        <v>191377</v>
      </c>
      <c r="G6" s="17" t="str">
        <f>CONCATENATE("x ", E6," units = ")</f>
        <v xml:space="preserve">x  units = </v>
      </c>
      <c r="H6" s="18" t="str">
        <f t="shared" ref="H6:H9" si="0">IF(E6="","",E6*F6)</f>
        <v/>
      </c>
      <c r="I6" s="19">
        <v>1.1499999999999999</v>
      </c>
      <c r="J6" s="18" t="str">
        <f t="shared" ref="J6:J9" si="1">IF(E6="","",H6*I6)</f>
        <v/>
      </c>
      <c r="K6" s="9"/>
      <c r="L6" s="15"/>
      <c r="M6" s="19">
        <v>1.1000000000000001</v>
      </c>
      <c r="N6" s="18" t="str">
        <f t="shared" ref="N6:N9" si="2">IF(L6="","",L6*F6*I6*M6)</f>
        <v/>
      </c>
      <c r="O6" s="20"/>
    </row>
    <row r="7" spans="1:28" x14ac:dyDescent="0.35">
      <c r="A7" s="127"/>
      <c r="B7" s="127"/>
      <c r="C7" s="127"/>
      <c r="D7" s="21" t="s">
        <v>15</v>
      </c>
      <c r="E7" s="15"/>
      <c r="F7" s="16">
        <v>228898</v>
      </c>
      <c r="G7" s="17" t="str">
        <f>CONCATENATE("x ", E7," units = ")</f>
        <v xml:space="preserve">x  units = </v>
      </c>
      <c r="H7" s="18" t="str">
        <f t="shared" si="0"/>
        <v/>
      </c>
      <c r="I7" s="19">
        <v>1.1499999999999999</v>
      </c>
      <c r="J7" s="18" t="str">
        <f t="shared" si="1"/>
        <v/>
      </c>
      <c r="K7" s="9"/>
      <c r="L7" s="15"/>
      <c r="M7" s="19">
        <v>1.1000000000000001</v>
      </c>
      <c r="N7" s="18" t="str">
        <f t="shared" si="2"/>
        <v/>
      </c>
      <c r="O7" s="20"/>
      <c r="P7" s="128" t="s">
        <v>16</v>
      </c>
      <c r="Q7" s="128"/>
    </row>
    <row r="8" spans="1:28" x14ac:dyDescent="0.35">
      <c r="A8" s="127"/>
      <c r="B8" s="127"/>
      <c r="C8" s="127"/>
      <c r="D8" s="21" t="s">
        <v>17</v>
      </c>
      <c r="E8" s="15"/>
      <c r="F8" s="16">
        <v>272788</v>
      </c>
      <c r="G8" s="17" t="str">
        <f>CONCATENATE("x ", E8," units = ")</f>
        <v xml:space="preserve">x  units = </v>
      </c>
      <c r="H8" s="18" t="str">
        <f t="shared" si="0"/>
        <v/>
      </c>
      <c r="I8" s="19">
        <v>1.1000000000000001</v>
      </c>
      <c r="J8" s="18" t="str">
        <f t="shared" si="1"/>
        <v/>
      </c>
      <c r="K8" s="9"/>
      <c r="L8" s="15"/>
      <c r="M8" s="19">
        <v>1.1000000000000001</v>
      </c>
      <c r="N8" s="18" t="str">
        <f t="shared" si="2"/>
        <v/>
      </c>
      <c r="O8" s="20"/>
      <c r="P8" s="129" t="s">
        <v>39</v>
      </c>
      <c r="Q8" s="130"/>
    </row>
    <row r="9" spans="1:28" x14ac:dyDescent="0.35">
      <c r="A9" s="2"/>
      <c r="B9" s="2"/>
      <c r="C9" s="9"/>
      <c r="D9" s="21" t="s">
        <v>19</v>
      </c>
      <c r="E9" s="15"/>
      <c r="F9" s="16">
        <v>321315</v>
      </c>
      <c r="G9" s="17" t="str">
        <f>CONCATENATE("x ", E9," units = ")</f>
        <v xml:space="preserve">x  units = </v>
      </c>
      <c r="H9" s="18" t="str">
        <f t="shared" si="0"/>
        <v/>
      </c>
      <c r="I9" s="19">
        <v>1.1000000000000001</v>
      </c>
      <c r="J9" s="18" t="str">
        <f t="shared" si="1"/>
        <v/>
      </c>
      <c r="K9" s="9"/>
      <c r="L9" s="15"/>
      <c r="M9" s="19">
        <v>1.1000000000000001</v>
      </c>
      <c r="N9" s="18" t="str">
        <f t="shared" si="2"/>
        <v/>
      </c>
      <c r="O9" s="20"/>
      <c r="P9" s="131"/>
      <c r="Q9" s="132"/>
    </row>
    <row r="10" spans="1:28" x14ac:dyDescent="0.35">
      <c r="A10" s="2"/>
      <c r="B10" s="2"/>
      <c r="C10" s="9"/>
      <c r="D10" s="41" t="s">
        <v>20</v>
      </c>
      <c r="E10" s="42">
        <f>SUM(E5:E9)</f>
        <v>0</v>
      </c>
      <c r="F10" s="40"/>
      <c r="G10" s="43"/>
      <c r="H10" s="42"/>
      <c r="I10" s="42"/>
      <c r="J10" s="44">
        <f>SUM(J5:J9)</f>
        <v>0</v>
      </c>
      <c r="K10" s="45"/>
      <c r="L10" s="44">
        <f>SUM(L5:L9)</f>
        <v>0</v>
      </c>
      <c r="M10" s="42"/>
      <c r="N10" s="44">
        <f>SUM(N5:N9)</f>
        <v>0</v>
      </c>
      <c r="O10" s="20"/>
      <c r="P10" s="134"/>
      <c r="Q10" s="134"/>
      <c r="S10" s="49"/>
    </row>
    <row r="11" spans="1:28" x14ac:dyDescent="0.35">
      <c r="A11" s="2"/>
      <c r="B11" s="10"/>
      <c r="C11" s="9"/>
      <c r="D11" s="22"/>
      <c r="E11" s="23"/>
      <c r="F11" s="24"/>
      <c r="G11" s="2"/>
      <c r="H11" s="23"/>
      <c r="I11" s="23"/>
      <c r="J11" s="2"/>
      <c r="K11" s="2"/>
      <c r="L11" s="23"/>
      <c r="M11" s="23"/>
      <c r="N11" s="23"/>
      <c r="O11" s="20"/>
      <c r="P11" s="135"/>
      <c r="Q11" s="135"/>
    </row>
    <row r="12" spans="1:28" ht="15" customHeight="1" x14ac:dyDescent="0.35">
      <c r="A12" s="127" t="s">
        <v>21</v>
      </c>
      <c r="B12" s="127"/>
      <c r="C12" s="127"/>
      <c r="D12" s="21" t="s">
        <v>13</v>
      </c>
      <c r="E12" s="15"/>
      <c r="F12" s="25">
        <v>127825</v>
      </c>
      <c r="G12" s="17" t="str">
        <f>CONCATENATE("x ", E12," units = ")</f>
        <v xml:space="preserve">x  units = </v>
      </c>
      <c r="H12" s="18" t="str">
        <f t="shared" ref="H12:H16" si="3">IF(E12="","",E12*F12)</f>
        <v/>
      </c>
      <c r="I12" s="19">
        <v>1.2</v>
      </c>
      <c r="J12" s="18" t="str">
        <f t="shared" ref="J12:J16" si="4">IF(E12="","",H12*I12)</f>
        <v/>
      </c>
      <c r="K12" s="9"/>
      <c r="L12" s="15"/>
      <c r="M12" s="19">
        <v>1.1000000000000001</v>
      </c>
      <c r="N12" s="18" t="str">
        <f t="shared" ref="N12:N16" si="5">IF(L12="","",L12*F12*I12*M12)</f>
        <v/>
      </c>
      <c r="O12" s="10"/>
    </row>
    <row r="13" spans="1:28" x14ac:dyDescent="0.35">
      <c r="A13" s="127"/>
      <c r="B13" s="127"/>
      <c r="C13" s="127"/>
      <c r="D13" s="21" t="s">
        <v>14</v>
      </c>
      <c r="E13" s="15"/>
      <c r="F13" s="25">
        <v>166769</v>
      </c>
      <c r="G13" s="17" t="str">
        <f>CONCATENATE("x ", E13," units = ")</f>
        <v xml:space="preserve">x  units = </v>
      </c>
      <c r="H13" s="18" t="str">
        <f t="shared" si="3"/>
        <v/>
      </c>
      <c r="I13" s="19">
        <v>1.1499999999999999</v>
      </c>
      <c r="J13" s="18" t="str">
        <f t="shared" si="4"/>
        <v/>
      </c>
      <c r="K13" s="9"/>
      <c r="L13" s="15"/>
      <c r="M13" s="19">
        <v>1.1000000000000001</v>
      </c>
      <c r="N13" s="18" t="str">
        <f t="shared" si="5"/>
        <v/>
      </c>
      <c r="O13" s="10"/>
    </row>
    <row r="14" spans="1:28" ht="15" customHeight="1" x14ac:dyDescent="0.35">
      <c r="A14" s="127"/>
      <c r="B14" s="127"/>
      <c r="C14" s="127"/>
      <c r="D14" s="21" t="s">
        <v>15</v>
      </c>
      <c r="E14" s="15"/>
      <c r="F14" s="25">
        <v>201950</v>
      </c>
      <c r="G14" s="17" t="str">
        <f>CONCATENATE("x ", E14," units = ")</f>
        <v xml:space="preserve">x  units = </v>
      </c>
      <c r="H14" s="18" t="str">
        <f t="shared" si="3"/>
        <v/>
      </c>
      <c r="I14" s="19">
        <v>1.1499999999999999</v>
      </c>
      <c r="J14" s="18" t="str">
        <f t="shared" si="4"/>
        <v/>
      </c>
      <c r="K14" s="9"/>
      <c r="L14" s="15"/>
      <c r="M14" s="19">
        <v>1.1000000000000001</v>
      </c>
      <c r="N14" s="18" t="str">
        <f t="shared" si="5"/>
        <v/>
      </c>
      <c r="O14" s="26"/>
      <c r="P14" s="47"/>
      <c r="Q14" s="47"/>
    </row>
    <row r="15" spans="1:28" ht="15" customHeight="1" x14ac:dyDescent="0.35">
      <c r="A15" s="127"/>
      <c r="B15" s="127"/>
      <c r="C15" s="127"/>
      <c r="D15" s="21" t="s">
        <v>17</v>
      </c>
      <c r="E15" s="15"/>
      <c r="F15" s="25">
        <v>246243</v>
      </c>
      <c r="G15" s="17" t="str">
        <f>CONCATENATE("x ", E15," units = ")</f>
        <v xml:space="preserve">x  units = </v>
      </c>
      <c r="H15" s="18" t="str">
        <f t="shared" si="3"/>
        <v/>
      </c>
      <c r="I15" s="19">
        <v>1.1000000000000001</v>
      </c>
      <c r="J15" s="18" t="str">
        <f t="shared" si="4"/>
        <v/>
      </c>
      <c r="K15" s="9"/>
      <c r="L15" s="15"/>
      <c r="M15" s="19">
        <v>1.1000000000000001</v>
      </c>
      <c r="N15" s="18" t="str">
        <f t="shared" si="5"/>
        <v/>
      </c>
      <c r="O15" s="26"/>
      <c r="P15" s="47"/>
      <c r="Q15" s="47"/>
    </row>
    <row r="16" spans="1:28" ht="15" customHeight="1" x14ac:dyDescent="0.35">
      <c r="A16" s="2"/>
      <c r="B16" s="2"/>
      <c r="C16" s="9"/>
      <c r="D16" s="21" t="s">
        <v>19</v>
      </c>
      <c r="E16" s="15"/>
      <c r="F16" s="25">
        <v>291659</v>
      </c>
      <c r="G16" s="17" t="str">
        <f>CONCATENATE("x ", E16," units = ")</f>
        <v xml:space="preserve">x  units = </v>
      </c>
      <c r="H16" s="18" t="str">
        <f t="shared" si="3"/>
        <v/>
      </c>
      <c r="I16" s="19">
        <v>1.1000000000000001</v>
      </c>
      <c r="J16" s="18" t="str">
        <f t="shared" si="4"/>
        <v/>
      </c>
      <c r="K16" s="9"/>
      <c r="L16" s="15"/>
      <c r="M16" s="19">
        <v>1.1000000000000001</v>
      </c>
      <c r="N16" s="18" t="str">
        <f t="shared" si="5"/>
        <v/>
      </c>
      <c r="O16" s="26"/>
      <c r="P16" s="136" t="s">
        <v>22</v>
      </c>
      <c r="Q16" s="136"/>
    </row>
    <row r="17" spans="1:21" ht="15" customHeight="1" x14ac:dyDescent="0.35">
      <c r="A17" s="2"/>
      <c r="B17" s="2"/>
      <c r="C17" s="9"/>
      <c r="D17" s="41" t="s">
        <v>20</v>
      </c>
      <c r="E17" s="44">
        <f>SUM(E12:E16)</f>
        <v>0</v>
      </c>
      <c r="F17" s="40"/>
      <c r="G17" s="43"/>
      <c r="H17" s="42"/>
      <c r="I17" s="42"/>
      <c r="J17" s="44">
        <f>SUM(J12:J16)</f>
        <v>0</v>
      </c>
      <c r="K17" s="45"/>
      <c r="L17" s="44">
        <f>SUM(L12:L16)</f>
        <v>0</v>
      </c>
      <c r="M17" s="42"/>
      <c r="N17" s="44">
        <f>SUM(N12:N16)</f>
        <v>0</v>
      </c>
      <c r="O17" s="26"/>
      <c r="P17" s="137"/>
      <c r="Q17" s="137"/>
      <c r="S17" s="49"/>
    </row>
    <row r="18" spans="1:21" ht="15" customHeight="1" x14ac:dyDescent="0.35">
      <c r="A18" s="2"/>
      <c r="B18" s="10"/>
      <c r="C18" s="9"/>
      <c r="D18" s="22"/>
      <c r="E18" s="23"/>
      <c r="F18" s="24"/>
      <c r="G18" s="2"/>
      <c r="H18" s="23"/>
      <c r="I18" s="23"/>
      <c r="J18" s="2"/>
      <c r="K18" s="2"/>
      <c r="L18" s="23"/>
      <c r="M18" s="23"/>
      <c r="N18" s="23"/>
      <c r="O18" s="26"/>
      <c r="P18" s="137"/>
      <c r="Q18" s="137"/>
    </row>
    <row r="19" spans="1:21" ht="15" customHeight="1" x14ac:dyDescent="0.35">
      <c r="A19" s="139" t="s">
        <v>23</v>
      </c>
      <c r="B19" s="139"/>
      <c r="C19" s="139"/>
      <c r="D19" s="21" t="s">
        <v>13</v>
      </c>
      <c r="E19" s="15"/>
      <c r="F19" s="25">
        <v>114674</v>
      </c>
      <c r="G19" s="17" t="str">
        <f>CONCATENATE("x ", E19," units = ")</f>
        <v xml:space="preserve">x  units = </v>
      </c>
      <c r="H19" s="18" t="str">
        <f t="shared" ref="H19:H23" si="6">IF(E19="","",E19*F19)</f>
        <v/>
      </c>
      <c r="I19" s="19">
        <v>1.2</v>
      </c>
      <c r="J19" s="18" t="str">
        <f t="shared" ref="J19:J23" si="7">IF(E19="","",H19*I19)</f>
        <v/>
      </c>
      <c r="K19" s="9"/>
      <c r="L19" s="15"/>
      <c r="M19" s="19">
        <v>1.1000000000000001</v>
      </c>
      <c r="N19" s="18" t="str">
        <f t="shared" ref="N19:N23" si="8">IF(L19="","",L19*F19*I19*M19)</f>
        <v/>
      </c>
      <c r="O19" s="26"/>
      <c r="P19" s="138"/>
      <c r="Q19" s="138"/>
    </row>
    <row r="20" spans="1:21" ht="15" customHeight="1" x14ac:dyDescent="0.35">
      <c r="A20" s="139"/>
      <c r="B20" s="139"/>
      <c r="C20" s="139"/>
      <c r="D20" s="21" t="s">
        <v>14</v>
      </c>
      <c r="E20" s="15"/>
      <c r="F20" s="25">
        <v>156385</v>
      </c>
      <c r="G20" s="17" t="str">
        <f>CONCATENATE("x ", E20," units = ")</f>
        <v xml:space="preserve">x  units = </v>
      </c>
      <c r="H20" s="18" t="str">
        <f t="shared" si="6"/>
        <v/>
      </c>
      <c r="I20" s="19">
        <v>1.1499999999999999</v>
      </c>
      <c r="J20" s="18" t="str">
        <f t="shared" si="7"/>
        <v/>
      </c>
      <c r="K20" s="9"/>
      <c r="L20" s="15"/>
      <c r="M20" s="19">
        <v>1.1000000000000001</v>
      </c>
      <c r="N20" s="18" t="str">
        <f t="shared" si="8"/>
        <v/>
      </c>
      <c r="O20" s="10"/>
      <c r="P20" s="140">
        <f>J33+N33</f>
        <v>0</v>
      </c>
      <c r="Q20" s="141"/>
    </row>
    <row r="21" spans="1:21" x14ac:dyDescent="0.35">
      <c r="A21" s="139"/>
      <c r="B21" s="139"/>
      <c r="C21" s="139"/>
      <c r="D21" s="21" t="s">
        <v>15</v>
      </c>
      <c r="E21" s="15"/>
      <c r="F21" s="25">
        <v>197957</v>
      </c>
      <c r="G21" s="17" t="str">
        <f>CONCATENATE("x ", E21," units = ")</f>
        <v xml:space="preserve">x  units = </v>
      </c>
      <c r="H21" s="18" t="str">
        <f t="shared" si="6"/>
        <v/>
      </c>
      <c r="I21" s="19">
        <v>1.1499999999999999</v>
      </c>
      <c r="J21" s="18" t="str">
        <f t="shared" si="7"/>
        <v/>
      </c>
      <c r="K21" s="9"/>
      <c r="L21" s="15"/>
      <c r="M21" s="19">
        <v>1.1000000000000001</v>
      </c>
      <c r="N21" s="18" t="str">
        <f t="shared" si="8"/>
        <v/>
      </c>
      <c r="O21" s="10"/>
      <c r="P21" s="142"/>
      <c r="Q21" s="143"/>
    </row>
    <row r="22" spans="1:21" x14ac:dyDescent="0.35">
      <c r="A22" s="139"/>
      <c r="B22" s="139"/>
      <c r="C22" s="139"/>
      <c r="D22" s="21" t="s">
        <v>17</v>
      </c>
      <c r="E22" s="15"/>
      <c r="F22" s="25">
        <v>260794</v>
      </c>
      <c r="G22" s="17" t="str">
        <f>CONCATENATE("x ", E22," units = ")</f>
        <v xml:space="preserve">x  units = </v>
      </c>
      <c r="H22" s="18" t="str">
        <f t="shared" si="6"/>
        <v/>
      </c>
      <c r="I22" s="19">
        <v>1.1000000000000001</v>
      </c>
      <c r="J22" s="18" t="str">
        <f t="shared" si="7"/>
        <v/>
      </c>
      <c r="K22" s="9"/>
      <c r="L22" s="15"/>
      <c r="M22" s="19">
        <v>1.1000000000000001</v>
      </c>
      <c r="N22" s="18" t="str">
        <f t="shared" si="8"/>
        <v/>
      </c>
      <c r="O22" s="26"/>
      <c r="P22" s="144"/>
      <c r="Q22" s="144"/>
    </row>
    <row r="23" spans="1:21" x14ac:dyDescent="0.35">
      <c r="A23" s="2"/>
      <c r="B23" s="2"/>
      <c r="C23" s="9"/>
      <c r="D23" s="21" t="s">
        <v>19</v>
      </c>
      <c r="E23" s="15"/>
      <c r="F23" s="25">
        <v>323041</v>
      </c>
      <c r="G23" s="17" t="str">
        <f>CONCATENATE("x ", E23," units = ")</f>
        <v xml:space="preserve">x  units = </v>
      </c>
      <c r="H23" s="18" t="str">
        <f t="shared" si="6"/>
        <v/>
      </c>
      <c r="I23" s="19">
        <v>1.1000000000000001</v>
      </c>
      <c r="J23" s="18" t="str">
        <f t="shared" si="7"/>
        <v/>
      </c>
      <c r="K23" s="9"/>
      <c r="L23" s="15"/>
      <c r="M23" s="19">
        <v>1.1000000000000001</v>
      </c>
      <c r="N23" s="18" t="str">
        <f t="shared" si="8"/>
        <v/>
      </c>
      <c r="O23" s="26"/>
      <c r="P23" s="145"/>
      <c r="Q23" s="145"/>
    </row>
    <row r="24" spans="1:21" x14ac:dyDescent="0.35">
      <c r="A24" s="2"/>
      <c r="B24" s="2"/>
      <c r="C24" s="9"/>
      <c r="D24" s="41" t="s">
        <v>20</v>
      </c>
      <c r="E24" s="44">
        <f>SUM(E19:E23)</f>
        <v>0</v>
      </c>
      <c r="F24" s="40"/>
      <c r="G24" s="43"/>
      <c r="H24" s="42"/>
      <c r="I24" s="42"/>
      <c r="J24" s="44">
        <f>SUM(J19:J23)</f>
        <v>0</v>
      </c>
      <c r="K24" s="45"/>
      <c r="L24" s="44">
        <f>SUM(L19:L23)</f>
        <v>0</v>
      </c>
      <c r="M24" s="42"/>
      <c r="N24" s="44">
        <f>SUM(N19:N23)</f>
        <v>0</v>
      </c>
      <c r="O24" s="26"/>
      <c r="P24" s="145"/>
      <c r="Q24" s="145"/>
    </row>
    <row r="25" spans="1:21" x14ac:dyDescent="0.35">
      <c r="A25" s="2"/>
      <c r="B25" s="10"/>
      <c r="C25" s="9"/>
      <c r="D25" s="22"/>
      <c r="E25" s="23"/>
      <c r="F25" s="24"/>
      <c r="G25" s="2"/>
      <c r="H25" s="23"/>
      <c r="I25" s="23"/>
      <c r="J25" s="2"/>
      <c r="K25" s="2"/>
      <c r="L25" s="23"/>
      <c r="M25" s="23"/>
      <c r="N25" s="23"/>
      <c r="O25" s="26"/>
      <c r="P25" s="145"/>
      <c r="Q25" s="145"/>
    </row>
    <row r="26" spans="1:21" x14ac:dyDescent="0.35">
      <c r="A26" s="139" t="s">
        <v>24</v>
      </c>
      <c r="B26" s="139"/>
      <c r="C26" s="139"/>
      <c r="D26" s="21" t="s">
        <v>13</v>
      </c>
      <c r="E26" s="15"/>
      <c r="F26" s="25">
        <v>115381</v>
      </c>
      <c r="G26" s="17" t="str">
        <f>CONCATENATE("x ", E26," units = ")</f>
        <v xml:space="preserve">x  units = </v>
      </c>
      <c r="H26" s="18" t="str">
        <f t="shared" ref="H26:H30" si="9">IF(E26="","",E26*F26)</f>
        <v/>
      </c>
      <c r="I26" s="19">
        <v>1.2</v>
      </c>
      <c r="J26" s="18" t="str">
        <f t="shared" ref="J26:J30" si="10">IF(E26="","",H26*I26)</f>
        <v/>
      </c>
      <c r="K26" s="9"/>
      <c r="L26" s="15"/>
      <c r="M26" s="19">
        <v>1.1000000000000001</v>
      </c>
      <c r="N26" s="18" t="str">
        <f t="shared" ref="N26:N30" si="11">IF(L26="","",L26*F26*I26*M26)</f>
        <v/>
      </c>
      <c r="O26" s="26"/>
      <c r="P26" s="145"/>
      <c r="Q26" s="145"/>
      <c r="U26" s="49"/>
    </row>
    <row r="27" spans="1:21" x14ac:dyDescent="0.35">
      <c r="A27" s="139"/>
      <c r="B27" s="139"/>
      <c r="C27" s="139"/>
      <c r="D27" s="21" t="s">
        <v>14</v>
      </c>
      <c r="E27" s="15"/>
      <c r="F27" s="25">
        <v>161533</v>
      </c>
      <c r="G27" s="17" t="str">
        <f>CONCATENATE("x ", E27," units = ")</f>
        <v xml:space="preserve">x  units = </v>
      </c>
      <c r="H27" s="18" t="str">
        <f t="shared" si="9"/>
        <v/>
      </c>
      <c r="I27" s="19">
        <v>1.1499999999999999</v>
      </c>
      <c r="J27" s="18" t="str">
        <f t="shared" si="10"/>
        <v/>
      </c>
      <c r="K27" s="9"/>
      <c r="L27" s="15"/>
      <c r="M27" s="19">
        <v>1.1000000000000001</v>
      </c>
      <c r="N27" s="18" t="str">
        <f t="shared" si="11"/>
        <v/>
      </c>
      <c r="O27" s="26"/>
      <c r="P27" s="145"/>
      <c r="Q27" s="145"/>
    </row>
    <row r="28" spans="1:21" x14ac:dyDescent="0.35">
      <c r="A28" s="139"/>
      <c r="B28" s="139"/>
      <c r="C28" s="139"/>
      <c r="D28" s="21" t="s">
        <v>15</v>
      </c>
      <c r="E28" s="15"/>
      <c r="F28" s="25">
        <v>207685</v>
      </c>
      <c r="G28" s="17" t="str">
        <f>CONCATENATE("x ", E28," units = ")</f>
        <v xml:space="preserve">x  units = </v>
      </c>
      <c r="H28" s="18" t="str">
        <f t="shared" si="9"/>
        <v/>
      </c>
      <c r="I28" s="19">
        <v>1.1499999999999999</v>
      </c>
      <c r="J28" s="18" t="str">
        <f t="shared" si="10"/>
        <v/>
      </c>
      <c r="K28" s="9"/>
      <c r="L28" s="15"/>
      <c r="M28" s="19">
        <v>1.1000000000000001</v>
      </c>
      <c r="N28" s="18" t="str">
        <f t="shared" si="11"/>
        <v/>
      </c>
      <c r="O28" s="10"/>
      <c r="P28" s="47"/>
      <c r="Q28" s="47"/>
    </row>
    <row r="29" spans="1:21" x14ac:dyDescent="0.35">
      <c r="A29" s="139"/>
      <c r="B29" s="139"/>
      <c r="C29" s="139"/>
      <c r="D29" s="21" t="s">
        <v>17</v>
      </c>
      <c r="E29" s="15"/>
      <c r="F29" s="25">
        <v>276913</v>
      </c>
      <c r="G29" s="17" t="str">
        <f>CONCATENATE("x ", E29," units = ")</f>
        <v xml:space="preserve">x  units = </v>
      </c>
      <c r="H29" s="18" t="str">
        <f t="shared" si="9"/>
        <v/>
      </c>
      <c r="I29" s="19">
        <v>1.1000000000000001</v>
      </c>
      <c r="J29" s="18" t="str">
        <f t="shared" si="10"/>
        <v/>
      </c>
      <c r="K29" s="9"/>
      <c r="L29" s="15"/>
      <c r="M29" s="19">
        <v>1.1000000000000001</v>
      </c>
      <c r="N29" s="18" t="str">
        <f t="shared" si="11"/>
        <v/>
      </c>
      <c r="O29" s="10"/>
    </row>
    <row r="30" spans="1:21" x14ac:dyDescent="0.35">
      <c r="A30" s="2"/>
      <c r="B30" s="2"/>
      <c r="C30" s="9"/>
      <c r="D30" s="21" t="s">
        <v>19</v>
      </c>
      <c r="E30" s="15"/>
      <c r="F30" s="25">
        <v>346142</v>
      </c>
      <c r="G30" s="17" t="str">
        <f>CONCATENATE("x ", E30," units = ")</f>
        <v xml:space="preserve">x  units = </v>
      </c>
      <c r="H30" s="18" t="str">
        <f t="shared" si="9"/>
        <v/>
      </c>
      <c r="I30" s="19">
        <v>1.1000000000000001</v>
      </c>
      <c r="J30" s="18" t="str">
        <f t="shared" si="10"/>
        <v/>
      </c>
      <c r="K30" s="9"/>
      <c r="L30" s="15"/>
      <c r="M30" s="19">
        <v>1.1000000000000001</v>
      </c>
      <c r="N30" s="18" t="str">
        <f t="shared" si="11"/>
        <v/>
      </c>
      <c r="O30" s="26"/>
    </row>
    <row r="31" spans="1:21" x14ac:dyDescent="0.35">
      <c r="A31" s="2"/>
      <c r="B31" s="2"/>
      <c r="C31" s="9"/>
      <c r="D31" s="41" t="s">
        <v>20</v>
      </c>
      <c r="E31" s="44">
        <f>SUM(E26:E30)</f>
        <v>0</v>
      </c>
      <c r="F31" s="40"/>
      <c r="G31" s="43"/>
      <c r="H31" s="42"/>
      <c r="I31" s="42"/>
      <c r="J31" s="44">
        <f>SUM(J26:J30)</f>
        <v>0</v>
      </c>
      <c r="K31" s="45"/>
      <c r="L31" s="44">
        <f>SUM(L26:L30)</f>
        <v>0</v>
      </c>
      <c r="M31" s="42"/>
      <c r="N31" s="44">
        <f>SUM(N26:N30)</f>
        <v>0</v>
      </c>
      <c r="O31" s="26"/>
    </row>
    <row r="32" spans="1:21" ht="15" thickBot="1" x14ac:dyDescent="0.4">
      <c r="A32" s="2"/>
      <c r="B32" s="2"/>
      <c r="C32" s="9"/>
      <c r="D32" s="9"/>
      <c r="E32" s="9"/>
      <c r="F32" s="27"/>
      <c r="G32" s="28"/>
      <c r="H32" s="46"/>
      <c r="I32" s="9"/>
      <c r="J32" s="29"/>
      <c r="K32" s="28"/>
      <c r="L32" s="28"/>
      <c r="M32" s="28"/>
      <c r="N32" s="30"/>
      <c r="O32" s="26"/>
    </row>
    <row r="33" spans="1:15" ht="15" thickTop="1" x14ac:dyDescent="0.35">
      <c r="A33" s="133" t="s">
        <v>25</v>
      </c>
      <c r="B33" s="133"/>
      <c r="C33" s="133"/>
      <c r="D33" s="133"/>
      <c r="E33" s="31">
        <f>E10+E17+E24+E31</f>
        <v>0</v>
      </c>
      <c r="F33" s="32"/>
      <c r="G33" s="33"/>
      <c r="H33" s="33"/>
      <c r="I33" s="33"/>
      <c r="J33" s="33">
        <f>J10+J17+J24+J31</f>
        <v>0</v>
      </c>
      <c r="K33" s="33"/>
      <c r="L33" s="31">
        <f>L10+L17+L24+L31</f>
        <v>0</v>
      </c>
      <c r="M33" s="34"/>
      <c r="N33" s="34">
        <f>N10+N17+N24+N31</f>
        <v>0</v>
      </c>
      <c r="O33" s="34"/>
    </row>
    <row r="34" spans="1:15" x14ac:dyDescent="0.35">
      <c r="A34" s="133"/>
      <c r="B34" s="133"/>
      <c r="C34" s="133"/>
      <c r="D34" s="133"/>
      <c r="E34" s="35"/>
      <c r="F34" s="35"/>
      <c r="G34" s="17"/>
      <c r="H34" s="36"/>
      <c r="I34" s="36"/>
      <c r="J34" s="36"/>
      <c r="K34" s="36"/>
      <c r="L34" s="37"/>
      <c r="M34" s="37"/>
      <c r="N34" s="38"/>
      <c r="O34" s="38"/>
    </row>
    <row r="35" spans="1:15" s="48" customFormat="1" x14ac:dyDescent="0.35"/>
    <row r="36" spans="1:15" s="48" customFormat="1" x14ac:dyDescent="0.35"/>
    <row r="37" spans="1:15" s="48" customFormat="1" x14ac:dyDescent="0.35"/>
    <row r="38" spans="1:15" s="48" customFormat="1" x14ac:dyDescent="0.35"/>
    <row r="39" spans="1:15" s="48" customFormat="1" x14ac:dyDescent="0.35"/>
    <row r="40" spans="1:15" s="48" customFormat="1" x14ac:dyDescent="0.35"/>
    <row r="41" spans="1:15" s="48" customFormat="1" x14ac:dyDescent="0.35"/>
    <row r="42" spans="1:15" s="48" customFormat="1" x14ac:dyDescent="0.35"/>
    <row r="43" spans="1:15" s="48" customFormat="1" x14ac:dyDescent="0.35"/>
    <row r="44" spans="1:15" s="48" customFormat="1" x14ac:dyDescent="0.35"/>
    <row r="45" spans="1:15" s="48" customFormat="1" x14ac:dyDescent="0.35"/>
    <row r="46" spans="1:15" s="48" customFormat="1" x14ac:dyDescent="0.35"/>
    <row r="47" spans="1:15" s="48" customFormat="1" x14ac:dyDescent="0.35"/>
    <row r="48" spans="1:15"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sheetData>
  <protectedRanges>
    <protectedRange sqref="E5:E9 E12:E16 E19:E23 E26:E30 L5:L9 L12:L16 L19:L23 L26:L30" name="BlueCells"/>
  </protectedRanges>
  <mergeCells count="15">
    <mergeCell ref="A33:D34"/>
    <mergeCell ref="P10:Q11"/>
    <mergeCell ref="A12:C15"/>
    <mergeCell ref="P16:Q19"/>
    <mergeCell ref="A19:C22"/>
    <mergeCell ref="P20:Q21"/>
    <mergeCell ref="P22:Q27"/>
    <mergeCell ref="A26:C29"/>
    <mergeCell ref="A1:Q1"/>
    <mergeCell ref="E3:J3"/>
    <mergeCell ref="L3:Q3"/>
    <mergeCell ref="F4:H4"/>
    <mergeCell ref="A5:C8"/>
    <mergeCell ref="P7:Q7"/>
    <mergeCell ref="P8:Q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FA2BAF-9A13-4D4C-815A-1CE43BB9771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0CF536A-89A7-4D53-BE2F-901888EBE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51BDB-D2C9-4940-B66A-7EE9E82749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Chattanooga (TN)</vt:lpstr>
      <vt:lpstr>Albany</vt:lpstr>
      <vt:lpstr>Athens</vt:lpstr>
      <vt:lpstr>Atlanta</vt:lpstr>
      <vt:lpstr>Augusta</vt:lpstr>
      <vt:lpstr>Columbus</vt:lpstr>
      <vt:lpstr>Macon</vt:lpstr>
      <vt:lpstr>Savannah</vt:lpstr>
      <vt:lpstr>Valdosta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Loos</dc:creator>
  <cp:keywords/>
  <dc:description/>
  <cp:lastModifiedBy>Ryan Fleming</cp:lastModifiedBy>
  <cp:revision/>
  <dcterms:created xsi:type="dcterms:W3CDTF">2019-10-04T15:56:44Z</dcterms:created>
  <dcterms:modified xsi:type="dcterms:W3CDTF">2021-02-08T21:07:32Z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